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cabrera\OneDrive - Kal Tire\2020\TOMS\"/>
    </mc:Choice>
  </mc:AlternateContent>
  <bookViews>
    <workbookView xWindow="0" yWindow="0" windowWidth="15090" windowHeight="7485" tabRatio="827" firstSheet="2" activeTab="4"/>
  </bookViews>
  <sheets>
    <sheet name="ATENCION DE EQUIPOS" sheetId="1" state="hidden" r:id="rId1"/>
    <sheet name="ENTREGA DE TURNO DIA " sheetId="14" state="hidden" r:id="rId2"/>
    <sheet name="FORMATO ATENCION DE EQUIPOS" sheetId="15" r:id="rId3"/>
    <sheet name="FORMATO ENTREGA T" sheetId="17" state="hidden" r:id="rId4"/>
    <sheet name="FORMATO ENTREGA T 2" sheetId="21" r:id="rId5"/>
    <sheet name="PEDIDO DE RINES " sheetId="18" state="hidden" r:id="rId6"/>
  </sheets>
  <definedNames>
    <definedName name="_xlnm._FilterDatabase" localSheetId="0" hidden="1">'ATENCION DE EQUIPOS'!$B$10:$AC$72</definedName>
    <definedName name="_xlnm.Print_Area" localSheetId="0">'ATENCION DE EQUIPOS'!$B$10:$Z$61</definedName>
    <definedName name="_xlnm.Print_Area" localSheetId="1">'ENTREGA DE TURNO DIA '!$B$2:$AE$68</definedName>
    <definedName name="_xlnm.Print_Area" localSheetId="2">'FORMATO ATENCION DE EQUIPOS'!$B$2:$X$36</definedName>
    <definedName name="_xlnm.Print_Area" localSheetId="3">'FORMATO ENTREGA T'!$B$2:$AB$58</definedName>
    <definedName name="_xlnm.Print_Area" localSheetId="4">'FORMATO ENTREGA T 2'!$B$2:$AC$56</definedName>
    <definedName name="_xlnm.Print_Area" localSheetId="5">'PEDIDO DE RINES '!$A$1:$J$16</definedName>
  </definedNames>
  <calcPr calcId="152511"/>
</workbook>
</file>

<file path=xl/calcChain.xml><?xml version="1.0" encoding="utf-8"?>
<calcChain xmlns="http://schemas.openxmlformats.org/spreadsheetml/2006/main">
  <c r="F8" i="18" l="1"/>
  <c r="F7" i="18"/>
  <c r="AB18" i="1" l="1"/>
  <c r="AB60" i="1"/>
  <c r="AA60" i="1"/>
  <c r="Z60" i="1"/>
  <c r="AB59" i="1"/>
  <c r="AA59" i="1"/>
  <c r="Z59" i="1"/>
  <c r="AB57" i="1"/>
  <c r="AA57" i="1"/>
  <c r="Z57" i="1"/>
  <c r="AB56" i="1"/>
  <c r="AA56" i="1"/>
  <c r="Z56" i="1"/>
  <c r="AB55" i="1"/>
  <c r="AA55" i="1"/>
  <c r="Z55" i="1"/>
  <c r="AB54" i="1"/>
  <c r="AA54" i="1"/>
  <c r="Z54" i="1"/>
  <c r="AB53" i="1"/>
  <c r="AA53" i="1"/>
  <c r="Z53" i="1"/>
  <c r="AB52" i="1"/>
  <c r="AA52" i="1"/>
  <c r="Z52" i="1"/>
  <c r="AB51" i="1"/>
  <c r="AA51" i="1"/>
  <c r="Z51" i="1"/>
  <c r="AB50" i="1"/>
  <c r="AA50" i="1"/>
  <c r="Z50" i="1"/>
  <c r="AB49" i="1"/>
  <c r="AA49" i="1"/>
  <c r="Z49" i="1"/>
  <c r="AB48" i="1"/>
  <c r="AA48" i="1"/>
  <c r="Z48" i="1"/>
  <c r="AB47" i="1"/>
  <c r="AA47" i="1"/>
  <c r="Z47" i="1"/>
  <c r="AB46" i="1"/>
  <c r="AA46" i="1"/>
  <c r="Z46" i="1"/>
  <c r="AB45" i="1"/>
  <c r="AA45" i="1"/>
  <c r="Z45" i="1"/>
  <c r="AB44" i="1"/>
  <c r="AA44" i="1"/>
  <c r="Z44" i="1"/>
  <c r="AB43" i="1"/>
  <c r="AA43" i="1"/>
  <c r="Z43" i="1"/>
  <c r="AB42" i="1"/>
  <c r="AA42" i="1"/>
  <c r="Z42" i="1"/>
  <c r="AB41" i="1"/>
  <c r="AA41" i="1"/>
  <c r="Z41" i="1"/>
  <c r="AB40" i="1"/>
  <c r="AA40" i="1"/>
  <c r="Z40" i="1"/>
  <c r="AB39" i="1"/>
  <c r="AA39" i="1"/>
  <c r="Z39" i="1"/>
  <c r="AB38" i="1"/>
  <c r="AA38" i="1"/>
  <c r="Z38" i="1"/>
  <c r="AB37" i="1"/>
  <c r="AA37" i="1"/>
  <c r="Z37" i="1"/>
  <c r="AB36" i="1"/>
  <c r="AA36" i="1"/>
  <c r="Z36" i="1"/>
  <c r="AB35" i="1"/>
  <c r="AA35" i="1"/>
  <c r="Z35" i="1"/>
  <c r="AB34" i="1"/>
  <c r="AA34" i="1"/>
  <c r="Z34" i="1"/>
  <c r="AB33" i="1"/>
  <c r="AA33" i="1"/>
  <c r="Z33" i="1"/>
  <c r="AB32" i="1"/>
  <c r="AA32" i="1"/>
  <c r="Z32" i="1"/>
  <c r="AB31" i="1"/>
  <c r="AA31" i="1"/>
  <c r="Z31" i="1"/>
  <c r="AB30" i="1"/>
  <c r="AA30" i="1"/>
  <c r="Z30" i="1"/>
  <c r="AB29" i="1"/>
  <c r="AA29" i="1"/>
  <c r="Z29" i="1"/>
  <c r="AB28" i="1"/>
  <c r="AA28" i="1"/>
  <c r="Z28" i="1"/>
  <c r="AB27" i="1"/>
  <c r="AA27" i="1"/>
  <c r="Z27" i="1"/>
  <c r="AB26" i="1"/>
  <c r="AA26" i="1"/>
  <c r="Z26" i="1"/>
  <c r="AB25" i="1"/>
  <c r="AA25" i="1"/>
  <c r="Z25" i="1"/>
  <c r="AB24" i="1"/>
  <c r="AA24" i="1"/>
  <c r="Z24" i="1"/>
  <c r="AB23" i="1"/>
  <c r="AA23" i="1"/>
  <c r="Z23" i="1"/>
  <c r="AB22" i="1"/>
  <c r="AA22" i="1"/>
  <c r="Z22" i="1"/>
  <c r="AB21" i="1"/>
  <c r="AA21" i="1"/>
  <c r="Z21" i="1"/>
  <c r="AB20" i="1"/>
  <c r="AA20" i="1"/>
  <c r="Z20" i="1"/>
  <c r="AB19" i="1"/>
  <c r="AA19" i="1"/>
  <c r="Z19" i="1"/>
  <c r="AA18" i="1"/>
  <c r="Z18" i="1"/>
  <c r="AB17" i="1"/>
  <c r="AA17" i="1"/>
  <c r="Z17" i="1"/>
  <c r="AB16" i="1"/>
  <c r="AA16" i="1"/>
  <c r="Z16" i="1"/>
  <c r="AB15" i="1"/>
  <c r="AA15" i="1"/>
  <c r="Z15" i="1"/>
  <c r="AB14" i="1"/>
  <c r="AA14" i="1"/>
  <c r="Z14" i="1"/>
  <c r="AB13" i="1"/>
  <c r="AA13" i="1"/>
  <c r="Z13" i="1"/>
  <c r="AB12" i="1"/>
  <c r="AA12" i="1"/>
  <c r="Z12" i="1"/>
  <c r="AB11" i="1"/>
  <c r="AA11" i="1"/>
  <c r="Z11" i="1"/>
  <c r="W17" i="17" l="1"/>
  <c r="X17" i="17"/>
  <c r="Y17" i="17"/>
  <c r="W18" i="17"/>
  <c r="X18" i="17"/>
  <c r="Y18" i="17"/>
  <c r="W19" i="17"/>
  <c r="X19" i="17"/>
  <c r="Y19" i="17"/>
  <c r="W20" i="17"/>
  <c r="X20" i="17"/>
  <c r="Y20" i="17"/>
  <c r="W21" i="17"/>
  <c r="X21" i="17"/>
  <c r="Y21" i="17"/>
  <c r="W22" i="17"/>
  <c r="X22" i="17"/>
  <c r="Y22" i="17"/>
  <c r="W23" i="17"/>
  <c r="X23" i="17"/>
  <c r="Y23" i="17"/>
  <c r="W24" i="17"/>
  <c r="X24" i="17"/>
  <c r="Y24" i="17"/>
  <c r="W25" i="17"/>
  <c r="X25" i="17"/>
  <c r="Y25" i="17"/>
  <c r="W16" i="17"/>
  <c r="X16" i="17"/>
  <c r="Y16" i="17"/>
  <c r="Z17" i="17"/>
  <c r="Z18" i="17"/>
  <c r="Z19" i="17"/>
  <c r="Z20" i="17"/>
  <c r="Z21" i="17"/>
  <c r="Z22" i="17"/>
  <c r="Z23" i="17"/>
  <c r="Z24" i="17"/>
  <c r="Z25" i="17"/>
  <c r="Z16" i="17"/>
  <c r="V17" i="17"/>
  <c r="V18" i="17"/>
  <c r="V19" i="17"/>
  <c r="V20" i="17"/>
  <c r="V21" i="17"/>
  <c r="V22" i="17"/>
  <c r="V23" i="17"/>
  <c r="V24" i="17"/>
  <c r="V25" i="17"/>
  <c r="V16" i="17"/>
  <c r="M13" i="18" l="1"/>
  <c r="M6" i="18"/>
  <c r="M7" i="18"/>
  <c r="M8" i="18"/>
  <c r="M9" i="18"/>
  <c r="M10" i="18"/>
  <c r="M11" i="18"/>
  <c r="M12" i="18"/>
  <c r="M14" i="18"/>
  <c r="M15" i="18"/>
  <c r="M5" i="18"/>
  <c r="AY29" i="14" l="1"/>
  <c r="AH26" i="14" s="1"/>
  <c r="AX29" i="14"/>
  <c r="AW29" i="14"/>
  <c r="AV29" i="14"/>
  <c r="AH23" i="14" s="1"/>
  <c r="AU29" i="14"/>
  <c r="AH20" i="14" s="1"/>
  <c r="AT29" i="14"/>
  <c r="AH19" i="14" s="1"/>
  <c r="AS29" i="14"/>
  <c r="AH21" i="14" s="1"/>
  <c r="AR29" i="14"/>
  <c r="AH22" i="14" s="1"/>
  <c r="AQ29" i="14"/>
  <c r="AH18" i="14" s="1"/>
  <c r="AP29" i="14"/>
  <c r="AH17" i="14" s="1"/>
  <c r="AH25" i="14"/>
  <c r="AH24" i="14"/>
  <c r="K25" i="14" l="1"/>
  <c r="F23" i="14" l="1"/>
  <c r="Y11" i="14" l="1"/>
  <c r="Y10" i="14"/>
  <c r="AC26" i="14" l="1"/>
  <c r="AD26" i="14" s="1"/>
  <c r="AI26" i="14" s="1"/>
  <c r="AK26" i="14" s="1"/>
  <c r="AC25" i="14"/>
  <c r="AE25" i="14" s="1"/>
  <c r="AC24" i="14"/>
  <c r="AE24" i="14" s="1"/>
  <c r="AC23" i="14"/>
  <c r="AD23" i="14" s="1"/>
  <c r="AI23" i="14" s="1"/>
  <c r="AK23" i="14" s="1"/>
  <c r="AC22" i="14"/>
  <c r="AD22" i="14" s="1"/>
  <c r="AI22" i="14" s="1"/>
  <c r="AK22" i="14" s="1"/>
  <c r="AC21" i="14"/>
  <c r="AE21" i="14" s="1"/>
  <c r="AC20" i="14"/>
  <c r="AE20" i="14" s="1"/>
  <c r="AC19" i="14"/>
  <c r="AD19" i="14" s="1"/>
  <c r="AI19" i="14" s="1"/>
  <c r="AK19" i="14" s="1"/>
  <c r="AC18" i="14"/>
  <c r="AD18" i="14" s="1"/>
  <c r="AI18" i="14" s="1"/>
  <c r="AK18" i="14" s="1"/>
  <c r="AC17" i="14"/>
  <c r="AD17" i="14" s="1"/>
  <c r="AI17" i="14" s="1"/>
  <c r="AK17" i="14" s="1"/>
  <c r="AE23" i="14" l="1"/>
  <c r="AE19" i="14"/>
  <c r="AD24" i="14"/>
  <c r="AI24" i="14" s="1"/>
  <c r="AK24" i="14" s="1"/>
  <c r="AD20" i="14"/>
  <c r="AI20" i="14" s="1"/>
  <c r="AK20" i="14" s="1"/>
  <c r="AD25" i="14"/>
  <c r="AI25" i="14" s="1"/>
  <c r="AK25" i="14" s="1"/>
  <c r="AD21" i="14"/>
  <c r="AI21" i="14" s="1"/>
  <c r="AK21" i="14" s="1"/>
  <c r="AE17" i="14"/>
  <c r="AE26" i="14"/>
  <c r="AE22" i="14"/>
  <c r="AE18" i="14"/>
  <c r="I8" i="14"/>
  <c r="Z71" i="1" l="1"/>
  <c r="AA71" i="1"/>
  <c r="AB71" i="1"/>
  <c r="Z61" i="1"/>
  <c r="AA61" i="1"/>
  <c r="AB61" i="1"/>
  <c r="Z62" i="1"/>
  <c r="AA62" i="1"/>
  <c r="AB62" i="1"/>
  <c r="Z63" i="1"/>
  <c r="AA63" i="1"/>
  <c r="AB63" i="1"/>
  <c r="AB72" i="1" l="1"/>
  <c r="AA72" i="1"/>
  <c r="Z72" i="1"/>
  <c r="AB70" i="1"/>
  <c r="AA70" i="1"/>
  <c r="Z70" i="1"/>
  <c r="AB69" i="1"/>
  <c r="AA69" i="1"/>
  <c r="Z69" i="1"/>
  <c r="AB68" i="1"/>
  <c r="AA68" i="1"/>
  <c r="Z68" i="1"/>
  <c r="AB67" i="1"/>
  <c r="AA67" i="1"/>
  <c r="Z67" i="1"/>
  <c r="AB66" i="1"/>
  <c r="AA66" i="1"/>
  <c r="Z66" i="1"/>
  <c r="AB65" i="1"/>
  <c r="AA65" i="1"/>
  <c r="Z65" i="1"/>
  <c r="AB64" i="1"/>
  <c r="AA64" i="1"/>
  <c r="Z64" i="1"/>
  <c r="AB58" i="1"/>
  <c r="AA58" i="1"/>
  <c r="Z58" i="1"/>
  <c r="F7" i="1"/>
  <c r="AC71" i="1" l="1"/>
  <c r="AC60" i="1"/>
  <c r="AC59" i="1"/>
  <c r="AC57" i="1"/>
  <c r="AC56" i="1"/>
  <c r="AC55" i="1"/>
  <c r="AC54" i="1"/>
  <c r="AC53" i="1"/>
  <c r="AC52" i="1"/>
  <c r="AC51" i="1"/>
  <c r="AC50" i="1"/>
  <c r="AC49" i="1"/>
  <c r="AC48" i="1"/>
  <c r="AC47" i="1"/>
  <c r="AC46" i="1"/>
  <c r="AC45" i="1"/>
  <c r="AC44" i="1"/>
  <c r="AC43" i="1"/>
  <c r="AC42" i="1"/>
  <c r="AC41" i="1"/>
  <c r="AC40" i="1"/>
  <c r="AC39" i="1"/>
  <c r="AC38" i="1"/>
  <c r="AC37" i="1"/>
  <c r="AC36" i="1"/>
  <c r="AC35" i="1"/>
  <c r="AC34" i="1"/>
  <c r="AC33" i="1"/>
  <c r="AC32" i="1"/>
  <c r="AC31" i="1"/>
  <c r="AC30" i="1"/>
  <c r="AC29" i="1"/>
  <c r="AC28" i="1"/>
  <c r="AC27" i="1"/>
  <c r="AC26" i="1"/>
  <c r="AC25" i="1"/>
  <c r="AC24" i="1"/>
  <c r="AC23" i="1"/>
  <c r="AC22" i="1"/>
  <c r="AC21" i="1"/>
  <c r="AC20" i="1"/>
  <c r="AC19" i="1"/>
  <c r="AC18" i="1"/>
  <c r="AC17" i="1"/>
  <c r="AC16" i="1"/>
  <c r="AC15" i="1"/>
  <c r="AC14" i="1"/>
  <c r="AC13" i="1"/>
  <c r="AC12" i="1"/>
  <c r="AC11" i="1"/>
  <c r="AC61" i="1"/>
  <c r="AC62" i="1"/>
  <c r="AC63" i="1"/>
  <c r="AC70" i="1"/>
  <c r="AC66" i="1"/>
  <c r="AC69" i="1"/>
  <c r="AC65" i="1"/>
  <c r="AC68" i="1"/>
  <c r="AC64" i="1"/>
  <c r="AC58" i="1"/>
  <c r="AC72" i="1"/>
  <c r="AC67" i="1"/>
</calcChain>
</file>

<file path=xl/sharedStrings.xml><?xml version="1.0" encoding="utf-8"?>
<sst xmlns="http://schemas.openxmlformats.org/spreadsheetml/2006/main" count="646" uniqueCount="308">
  <si>
    <t>FORMATO ENTREGA DE TURNO</t>
  </si>
  <si>
    <t xml:space="preserve">FECHA </t>
  </si>
  <si>
    <t>No. TECNICOS REPARADORES</t>
  </si>
  <si>
    <t>No. INSPECTORES ISLA</t>
  </si>
  <si>
    <t>No. APRENDIZ SENA</t>
  </si>
  <si>
    <t>TOTAL TECNICOS EN TURNO</t>
  </si>
  <si>
    <t>TURNO DE TRABAJO</t>
  </si>
  <si>
    <t>DIURNO</t>
  </si>
  <si>
    <t>NOCTURNO</t>
  </si>
  <si>
    <t>DESCRIPCIÓN - UBICACIÓN</t>
  </si>
  <si>
    <t>CANTIDADES</t>
  </si>
  <si>
    <t>PENDIENTES DE  INSPECCIÓN</t>
  </si>
  <si>
    <t>PENDIENTES PARA REPARACIÓN</t>
  </si>
  <si>
    <t>EQUIPO</t>
  </si>
  <si>
    <t>POSICION</t>
  </si>
  <si>
    <t>LAVADO</t>
  </si>
  <si>
    <t>No. PLACA</t>
  </si>
  <si>
    <t>REPORTE DE EQUIPOS DOWN EN EL TALLER</t>
  </si>
  <si>
    <t>OT</t>
  </si>
  <si>
    <t>EQUIPO No.</t>
  </si>
  <si>
    <t>HORA DEL REPORTE</t>
  </si>
  <si>
    <t>OBSERVACION</t>
  </si>
  <si>
    <t>REPORTE DE EQUIPOS DOWN EN CAMPO</t>
  </si>
  <si>
    <t>COMENTARIOS ADICIONALES</t>
  </si>
  <si>
    <t>JT</t>
  </si>
  <si>
    <t>HORA</t>
  </si>
  <si>
    <t>LLANTAS DISPONIBLES USADAS</t>
  </si>
  <si>
    <t>NUEVAS</t>
  </si>
  <si>
    <t xml:space="preserve"> </t>
  </si>
  <si>
    <t xml:space="preserve">  </t>
  </si>
  <si>
    <t xml:space="preserve">WILLIAM MOJICA </t>
  </si>
  <si>
    <t xml:space="preserve">WILMAR RECALDE </t>
  </si>
  <si>
    <t xml:space="preserve">EBER BORIS </t>
  </si>
  <si>
    <t xml:space="preserve">ARLEX PANTOJA </t>
  </si>
  <si>
    <t>ADOLFO HURTADO</t>
  </si>
  <si>
    <t xml:space="preserve">RESPONSABLE </t>
  </si>
  <si>
    <t xml:space="preserve">No. TECNICOS EN CARRO TALLER </t>
  </si>
  <si>
    <t xml:space="preserve">No. TECNICOS EN PLANTA </t>
  </si>
  <si>
    <t xml:space="preserve">PENDIENTES POR DESRMAR </t>
  </si>
  <si>
    <t>Eq. Bloqueado</t>
  </si>
  <si>
    <t>Eq. Desbloqueado</t>
  </si>
  <si>
    <t xml:space="preserve">EQUIPO PRINCIPAL </t>
  </si>
  <si>
    <t>HORA DE REPORTE</t>
  </si>
  <si>
    <t>POS.</t>
  </si>
  <si>
    <t>Eq. Operativo</t>
  </si>
  <si>
    <t xml:space="preserve">Tiempo de reaccion </t>
  </si>
  <si>
    <t xml:space="preserve">Tiempo cambio </t>
  </si>
  <si>
    <t xml:space="preserve">Cant. Llantas </t>
  </si>
  <si>
    <t>PLL</t>
  </si>
  <si>
    <t>TR</t>
  </si>
  <si>
    <t>AI</t>
  </si>
  <si>
    <t>OP</t>
  </si>
  <si>
    <t>CL</t>
  </si>
  <si>
    <t>EA</t>
  </si>
  <si>
    <t>ER</t>
  </si>
  <si>
    <t>HE</t>
  </si>
  <si>
    <t>ME</t>
  </si>
  <si>
    <t>LA</t>
  </si>
  <si>
    <t>CT</t>
  </si>
  <si>
    <t>TRASLADO</t>
  </si>
  <si>
    <t>PATIO LLENO</t>
  </si>
  <si>
    <t>OTRA PRIORIDAD</t>
  </si>
  <si>
    <t>OTRO</t>
  </si>
  <si>
    <t>EQUIPO DE APOYO</t>
  </si>
  <si>
    <t xml:space="preserve">MECANICA </t>
  </si>
  <si>
    <t>AREA INSEGURA PARA TRABAJAR</t>
  </si>
  <si>
    <t xml:space="preserve">CLIMA </t>
  </si>
  <si>
    <t>CAMBIO DE TURNO</t>
  </si>
  <si>
    <t xml:space="preserve">ESPERANDO REPUESTOS </t>
  </si>
  <si>
    <t xml:space="preserve">HERRAMIENTAS </t>
  </si>
  <si>
    <t>Tiempo de desplazamiento al sitio donde se encuentra el equipo varado.</t>
  </si>
  <si>
    <t>Equipos varados simultáneamente.</t>
  </si>
  <si>
    <t>Dejar de atender un equipo por prestar un servicion que no corresponde a nuestra labor.</t>
  </si>
  <si>
    <t>Dejar de atender un equipo por atender un equipo de campo.</t>
  </si>
  <si>
    <t>El equipo varado depende de un trabajo mecanico para realizar el trabajo de llantas.</t>
  </si>
  <si>
    <t>No atender el equipo porque el area no cuenta con las condiciones de seguridad para realizar el trabajo.</t>
  </si>
  <si>
    <t>No se atiende el equipo por malas condiciones climaticas.</t>
  </si>
  <si>
    <t>Tiempo que se demora el equipo desde que lo reportan has que llega al area de trabajo y se encuentra en el area de lavado.</t>
  </si>
  <si>
    <t>Tiempo que se demopra el equipo sin atender por el cammbio de turno.</t>
  </si>
  <si>
    <t>Tiempo que demora el equipo fuera de servicio por falta de rines.</t>
  </si>
  <si>
    <t>Tiempo que demora el equipo fuera de servicio por falta de una herramienta .</t>
  </si>
  <si>
    <t>Total td</t>
  </si>
  <si>
    <t>Tiempo DOWN</t>
  </si>
  <si>
    <t>FECHA REPORTE</t>
  </si>
  <si>
    <t>DISPONIBLES VAG TM</t>
  </si>
  <si>
    <t>DISPONIBLES VAG TR</t>
  </si>
  <si>
    <t xml:space="preserve">REPORTE DE LLANTAS 620/75R26 </t>
  </si>
  <si>
    <t>DISPONIBLES TY DOL</t>
  </si>
  <si>
    <t>PARA REENCAUCHE</t>
  </si>
  <si>
    <t>ESTADO DE CAMIONES</t>
  </si>
  <si>
    <t>IET 335</t>
  </si>
  <si>
    <t>Atender prioridad establecida por el cliente, ejem. Dejar de atender un equipo que tiene mas tiempo de estar varado para atender otro que se acaba de varar.</t>
  </si>
  <si>
    <t xml:space="preserve">$ RECIBOS </t>
  </si>
  <si>
    <t>$ EFECTIVO</t>
  </si>
  <si>
    <t xml:space="preserve">$ TOTAL </t>
  </si>
  <si>
    <t>TJX 494</t>
  </si>
  <si>
    <t>QHS 001</t>
  </si>
  <si>
    <t>23.1-26 ART</t>
  </si>
  <si>
    <t>23.1-26 PLATO</t>
  </si>
  <si>
    <t>12R22.5 ART</t>
  </si>
  <si>
    <t>12R22.5 PLATO</t>
  </si>
  <si>
    <t>23.1-34 HI</t>
  </si>
  <si>
    <t>23.1-34 GAME</t>
  </si>
  <si>
    <t>710/70R38 CASE</t>
  </si>
  <si>
    <t>710/70R38 GAME</t>
  </si>
  <si>
    <t>30.5L-32</t>
  </si>
  <si>
    <t>23.1-26 ALZADORA</t>
  </si>
  <si>
    <t>REP</t>
  </si>
  <si>
    <t>REPA</t>
  </si>
  <si>
    <t>T.AGR</t>
  </si>
  <si>
    <t>T.TEC</t>
  </si>
  <si>
    <t>EXIST</t>
  </si>
  <si>
    <t>CHAT</t>
  </si>
  <si>
    <t>DESCRIPCIÓN</t>
  </si>
  <si>
    <t>REPORTE DE RINES</t>
  </si>
  <si>
    <t xml:space="preserve">EQUIPOS VARADOS </t>
  </si>
  <si>
    <t>LLANTAS DAÑADAS</t>
  </si>
  <si>
    <t>LUGAR</t>
  </si>
  <si>
    <t xml:space="preserve"> ENTREGA DE TURNO</t>
  </si>
  <si>
    <t>ALM</t>
  </si>
  <si>
    <t>TOTAL</t>
  </si>
  <si>
    <t>UTIL</t>
  </si>
  <si>
    <t>MOVIMIENTOS DE LLANTAS</t>
  </si>
  <si>
    <t>MOVIMIENTOS IET 335</t>
  </si>
  <si>
    <t>MOVIMIENTOS TJX 494</t>
  </si>
  <si>
    <t xml:space="preserve">EVENTO </t>
  </si>
  <si>
    <t>Dejar de atender un equipo por prestar un servicio que no corresponde a nuestra labor.</t>
  </si>
  <si>
    <t>El equipo varado depende de un trabajo mecánico para realizar el trabajo de llantas.</t>
  </si>
  <si>
    <t>No atender el equipo porque el área no cuenta con las condiciones de seguridad para realizar el trabajo.</t>
  </si>
  <si>
    <t>No se atiende el equipo por malas condiciones climáticas.</t>
  </si>
  <si>
    <t>Tiempo que se demora el equipo sin atender por el cambio de turno.</t>
  </si>
  <si>
    <t>Tiempo que se demora el equipo desde que lo reportan has que llega al área de trabajo y se encuentra en el área de lavado.</t>
  </si>
  <si>
    <t xml:space="preserve">REPORTE DE EQUIPOS SIN LLANTAS </t>
  </si>
  <si>
    <t>CCMIL155</t>
  </si>
  <si>
    <t>TY053</t>
  </si>
  <si>
    <t>TY182</t>
  </si>
  <si>
    <t>MATERIAL NUEVO</t>
  </si>
  <si>
    <t>MATERIAL REP</t>
  </si>
  <si>
    <t>PEAJES</t>
  </si>
  <si>
    <t xml:space="preserve">INVENTARIO DE LLANTAS 620/75R26 </t>
  </si>
  <si>
    <t>INVENTARIO DE RINES</t>
  </si>
  <si>
    <t xml:space="preserve">INVENTARIO DE LLANTAS 12R22.5 </t>
  </si>
  <si>
    <t>DISPONIBLES TM DR</t>
  </si>
  <si>
    <t>DISPONIBLES TM TR</t>
  </si>
  <si>
    <t>INVENTARIO DE REPUESTOS (OTRAS)</t>
  </si>
  <si>
    <t>710/70R38</t>
  </si>
  <si>
    <t>23.1-34</t>
  </si>
  <si>
    <t>23.1-26 R2</t>
  </si>
  <si>
    <t>30.5L32</t>
  </si>
  <si>
    <t>17.00-20 / 14.00R17 / 16/70-20</t>
  </si>
  <si>
    <t>14.00R24</t>
  </si>
  <si>
    <t>ENTREGA</t>
  </si>
  <si>
    <t xml:space="preserve">RECIBE </t>
  </si>
  <si>
    <t>RINES real rep</t>
  </si>
  <si>
    <t xml:space="preserve">STOCK REQUERIDO </t>
  </si>
  <si>
    <t xml:space="preserve">RINES A PEDIR </t>
  </si>
  <si>
    <t>23,1-26 ART</t>
  </si>
  <si>
    <t>23,1-26 PLATO</t>
  </si>
  <si>
    <t>23,1-34 (GAME)</t>
  </si>
  <si>
    <t>23,1-34 (HI)</t>
  </si>
  <si>
    <t>12R22,5 ART</t>
  </si>
  <si>
    <t>12R22,5 PLAT</t>
  </si>
  <si>
    <t>Dol 13</t>
  </si>
  <si>
    <t>TY40</t>
  </si>
  <si>
    <t>CCMIL148</t>
  </si>
  <si>
    <t>TY035</t>
  </si>
  <si>
    <t>TY028</t>
  </si>
  <si>
    <t>TY051</t>
  </si>
  <si>
    <t>TY046</t>
  </si>
  <si>
    <t>PUENTE</t>
  </si>
  <si>
    <t>RINES FUERA DEL EQUIPO</t>
  </si>
  <si>
    <t>OPERADOR</t>
  </si>
  <si>
    <t># MATERIAL</t>
  </si>
  <si>
    <t>NUEVO</t>
  </si>
  <si>
    <t>REPARADO</t>
  </si>
  <si>
    <t xml:space="preserve">CANTIDAD </t>
  </si>
  <si>
    <t>APLICACIÓN</t>
  </si>
  <si>
    <t xml:space="preserve">VAGONES </t>
  </si>
  <si>
    <t>TM - TY - DOLL</t>
  </si>
  <si>
    <t>TR CADENEO</t>
  </si>
  <si>
    <t>TR TIRO DIRECTO</t>
  </si>
  <si>
    <t>ALZADORAS</t>
  </si>
  <si>
    <t>17.00-20</t>
  </si>
  <si>
    <t>DOLL CADENEO</t>
  </si>
  <si>
    <t>INVENTARIO DE  INSUMOS PARA EQUIPOS DE CAMPO</t>
  </si>
  <si>
    <t>INVENTARIO DE  RINES</t>
  </si>
  <si>
    <t>ZANCUDOS</t>
  </si>
  <si>
    <t xml:space="preserve">VAGONES HACIENDA </t>
  </si>
  <si>
    <t>LLANTA 600-16</t>
  </si>
  <si>
    <t xml:space="preserve">STOCK REQUERIDO EN SERVITECA </t>
  </si>
  <si>
    <t>STOCK REQUERIDO EN ALMACEN</t>
  </si>
  <si>
    <t>RIN 16 6 HUECOS</t>
  </si>
  <si>
    <t>NEUMATICO 600-16 VC</t>
  </si>
  <si>
    <t>LLANTA 750-15</t>
  </si>
  <si>
    <t>NEUMATICO K15</t>
  </si>
  <si>
    <t xml:space="preserve">RIN 15 5 HUECOS </t>
  </si>
  <si>
    <t>LLANTA 11.25-28</t>
  </si>
  <si>
    <t>NEUMATICO 11.25-28</t>
  </si>
  <si>
    <t>RIN  11.25-28</t>
  </si>
  <si>
    <t xml:space="preserve">BOMBAS / VAGONES HACIENDA </t>
  </si>
  <si>
    <t>RQ 011</t>
  </si>
  <si>
    <t>ATENCION DE EQUIPOS</t>
  </si>
  <si>
    <t>CCMIL82</t>
  </si>
  <si>
    <t>CAR</t>
  </si>
  <si>
    <t>CALIBRAR</t>
  </si>
  <si>
    <t>TM31</t>
  </si>
  <si>
    <t>RQ</t>
  </si>
  <si>
    <t>PATIO DE CAÑA</t>
  </si>
  <si>
    <t>CCMIL56</t>
  </si>
  <si>
    <t>SERVITECA</t>
  </si>
  <si>
    <t>EXTRAER REPUESTOS</t>
  </si>
  <si>
    <t>CCMIL115</t>
  </si>
  <si>
    <t>EL TREBOL</t>
  </si>
  <si>
    <t>INSTALAR LLANTA</t>
  </si>
  <si>
    <t>TM12</t>
  </si>
  <si>
    <t>TY</t>
  </si>
  <si>
    <t>LUCITANIA</t>
  </si>
  <si>
    <t>CALIBRAR/PINCHADA</t>
  </si>
  <si>
    <t>CCMIL136</t>
  </si>
  <si>
    <t>ENTRADA BASCULA</t>
  </si>
  <si>
    <t>LLANTA ESTALLADA</t>
  </si>
  <si>
    <t>DOL21</t>
  </si>
  <si>
    <t>TERRANOVE</t>
  </si>
  <si>
    <t>LLANTA PINCHADA</t>
  </si>
  <si>
    <t>CCMIL57</t>
  </si>
  <si>
    <t>VIA CACILDA</t>
  </si>
  <si>
    <t>MNCAT06</t>
  </si>
  <si>
    <t>CAMBIAR LLANTAS</t>
  </si>
  <si>
    <t>IACTD002</t>
  </si>
  <si>
    <t>DOLLY21</t>
  </si>
  <si>
    <t>LLANTA PINCHADA/LLEVAR ARO</t>
  </si>
  <si>
    <t>CCMIL131</t>
  </si>
  <si>
    <t>AJUSTE PERNOS</t>
  </si>
  <si>
    <t>TY198</t>
  </si>
  <si>
    <t>PINCHADO</t>
  </si>
  <si>
    <t>CCMIL99</t>
  </si>
  <si>
    <t>CCMIL145</t>
  </si>
  <si>
    <t>TY220</t>
  </si>
  <si>
    <t>P. MANUELA</t>
  </si>
  <si>
    <t>CCMIL153</t>
  </si>
  <si>
    <t>1-2</t>
  </si>
  <si>
    <t>3-4</t>
  </si>
  <si>
    <t>3-1</t>
  </si>
  <si>
    <t>1-5</t>
  </si>
  <si>
    <t>4-2</t>
  </si>
  <si>
    <t>TM32</t>
  </si>
  <si>
    <t>CCMIL70</t>
  </si>
  <si>
    <t>PARQUEADERO</t>
  </si>
  <si>
    <t>TMFLA28</t>
  </si>
  <si>
    <t>TMFLA26</t>
  </si>
  <si>
    <t>A. PERNOS</t>
  </si>
  <si>
    <t>DOLLY04</t>
  </si>
  <si>
    <t>CACILDA</t>
  </si>
  <si>
    <t>RQ43</t>
  </si>
  <si>
    <t>CANCELAN SERVICIO</t>
  </si>
  <si>
    <t>TRMXN04</t>
  </si>
  <si>
    <t>TMPAY1</t>
  </si>
  <si>
    <t>CCACV39</t>
  </si>
  <si>
    <t>GUAYABO NEGRO</t>
  </si>
  <si>
    <t>BUBUJA EN O.R</t>
  </si>
  <si>
    <t>COMVENIO</t>
  </si>
  <si>
    <t>DAÑO DE LLANTA</t>
  </si>
  <si>
    <t>TM04</t>
  </si>
  <si>
    <t>ADELANTE BOLO</t>
  </si>
  <si>
    <t>CCMIL52</t>
  </si>
  <si>
    <t>STA. MARTA B.</t>
  </si>
  <si>
    <t>TY215</t>
  </si>
  <si>
    <t>TM41</t>
  </si>
  <si>
    <t>RUMIA</t>
  </si>
  <si>
    <t>GAME16</t>
  </si>
  <si>
    <t>COLOMBIANA</t>
  </si>
  <si>
    <t>TM44</t>
  </si>
  <si>
    <t>CCMIL91</t>
  </si>
  <si>
    <t>CAROLINA</t>
  </si>
  <si>
    <t>PINCHADA</t>
  </si>
  <si>
    <t>TM36</t>
  </si>
  <si>
    <t>PINCHADA BANDA DE RODAMIENTO</t>
  </si>
  <si>
    <t>CCMIL187</t>
  </si>
  <si>
    <t xml:space="preserve">STA. MARTHA </t>
  </si>
  <si>
    <t>LOS MILAGROS</t>
  </si>
  <si>
    <t xml:space="preserve">PINCHADA BANDA DE RODAMIENTO </t>
  </si>
  <si>
    <t>CCAUV39</t>
  </si>
  <si>
    <t>PARRAGA</t>
  </si>
  <si>
    <t>TY190</t>
  </si>
  <si>
    <t>TM09</t>
  </si>
  <si>
    <t>TM42</t>
  </si>
  <si>
    <t>DOLLY02</t>
  </si>
  <si>
    <t>CALAMAR</t>
  </si>
  <si>
    <t>3-4-5-7</t>
  </si>
  <si>
    <t>1-2-3-4</t>
  </si>
  <si>
    <t>6-1-4</t>
  </si>
  <si>
    <t>RINES EN OPERACIÓN</t>
  </si>
  <si>
    <t>DISPONIBLES DIR TM TY DOL</t>
  </si>
  <si>
    <t>TOTAL LLANTAS --------------------&gt;</t>
  </si>
  <si>
    <t>TOTAL LLANTAS -----------------&gt;</t>
  </si>
  <si>
    <t xml:space="preserve"> 620/75R26 </t>
  </si>
  <si>
    <t xml:space="preserve">12R22.5 </t>
  </si>
  <si>
    <t>CANT.</t>
  </si>
  <si>
    <t>(OTRAS)</t>
  </si>
  <si>
    <t>CAR. TALLER 01</t>
  </si>
  <si>
    <t>CAR. TALLER 02</t>
  </si>
  <si>
    <t>CT. 01</t>
  </si>
  <si>
    <t>CAT. 02</t>
  </si>
  <si>
    <t># INT. REPUESTOS CARRO TALLERES</t>
  </si>
  <si>
    <t># INT. LLANTAS EN INVENTARIO</t>
  </si>
  <si>
    <t xml:space="preserve">TOTAL LLANTAS EN </t>
  </si>
  <si>
    <t xml:space="preserve">INVENTARIO </t>
  </si>
  <si>
    <t xml:space="preserve">TOTAL RINES 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</si>
</sst>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h:mm:ss;@"/>
    <numFmt numFmtId="166" formatCode="dd\,\ hh"/>
    <numFmt numFmtId="167" formatCode="_(* #,##0_);_(* \(#,##0\);_(* &quot;-&quot;??_);_(@_)"/>
  </numFmts>
  <fonts count="28">
    <font>
      <sz val="11"/>
      <color theme="1"/>
      <name val="Calibri"/>
      <family val="2"/>
      <scheme val="minor"/>
    </font>
    <font>
      <b/>
      <sz val="28"/>
      <color indexed="8"/>
      <name val="Arial"/>
      <family val="2"/>
    </font>
    <font>
      <b/>
      <i/>
      <sz val="28"/>
      <color indexed="8"/>
      <name val="Arial"/>
      <family val="2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24"/>
      <color theme="1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sz val="20"/>
      <color indexed="8"/>
      <name val="Arial"/>
      <family val="2"/>
    </font>
    <font>
      <sz val="11"/>
      <color theme="0" tint="-0.249977111117893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EB6E1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/>
        <bgColor indexed="64"/>
      </patternFill>
    </fill>
  </fills>
  <borders count="10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0" fontId="5" fillId="0" borderId="0"/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164" fontId="5" fillId="0" borderId="0" applyFont="0" applyFill="0" applyBorder="0" applyAlignment="0" applyProtection="0"/>
    <xf numFmtId="0" fontId="3" fillId="0" borderId="0"/>
  </cellStyleXfs>
  <cellXfs count="659">
    <xf numFmtId="0" fontId="0" fillId="0" borderId="0" xfId="0"/>
    <xf numFmtId="0" fontId="6" fillId="2" borderId="1" xfId="0" applyFont="1" applyFill="1" applyBorder="1" applyAlignment="1">
      <alignment horizontal="center"/>
    </xf>
    <xf numFmtId="0" fontId="0" fillId="3" borderId="3" xfId="0" applyFill="1" applyBorder="1"/>
    <xf numFmtId="0" fontId="0" fillId="3" borderId="4" xfId="0" applyFill="1" applyBorder="1"/>
    <xf numFmtId="0" fontId="0" fillId="3" borderId="0" xfId="0" applyFill="1" applyBorder="1"/>
    <xf numFmtId="0" fontId="0" fillId="3" borderId="8" xfId="0" applyFill="1" applyBorder="1"/>
    <xf numFmtId="0" fontId="0" fillId="3" borderId="9" xfId="0" applyFill="1" applyBorder="1"/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7" fillId="4" borderId="1" xfId="0" applyFont="1" applyFill="1" applyBorder="1" applyAlignment="1">
      <alignment horizontal="center" vertical="center"/>
    </xf>
    <xf numFmtId="0" fontId="7" fillId="4" borderId="22" xfId="0" applyFont="1" applyFill="1" applyBorder="1" applyAlignment="1">
      <alignment horizontal="center" vertical="center"/>
    </xf>
    <xf numFmtId="0" fontId="6" fillId="0" borderId="0" xfId="0" applyFont="1"/>
    <xf numFmtId="0" fontId="0" fillId="0" borderId="0" xfId="0" applyBorder="1"/>
    <xf numFmtId="0" fontId="0" fillId="0" borderId="6" xfId="0" applyBorder="1"/>
    <xf numFmtId="0" fontId="0" fillId="0" borderId="8" xfId="0" applyBorder="1"/>
    <xf numFmtId="0" fontId="0" fillId="0" borderId="9" xfId="0" applyBorder="1"/>
    <xf numFmtId="49" fontId="0" fillId="0" borderId="0" xfId="0" applyNumberFormat="1" applyAlignment="1">
      <alignment horizontal="center"/>
    </xf>
    <xf numFmtId="49" fontId="0" fillId="3" borderId="4" xfId="0" applyNumberFormat="1" applyFill="1" applyBorder="1" applyAlignment="1">
      <alignment horizontal="center"/>
    </xf>
    <xf numFmtId="49" fontId="0" fillId="3" borderId="0" xfId="0" applyNumberFormat="1" applyFill="1" applyBorder="1" applyAlignment="1">
      <alignment horizontal="center"/>
    </xf>
    <xf numFmtId="49" fontId="0" fillId="3" borderId="9" xfId="0" applyNumberFormat="1" applyFill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49" fontId="0" fillId="0" borderId="9" xfId="0" applyNumberForma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3" borderId="4" xfId="0" applyNumberFormat="1" applyFill="1" applyBorder="1" applyAlignment="1">
      <alignment horizontal="center" vertical="center"/>
    </xf>
    <xf numFmtId="49" fontId="0" fillId="3" borderId="0" xfId="0" applyNumberFormat="1" applyFill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Font="1"/>
    <xf numFmtId="0" fontId="6" fillId="5" borderId="12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0" fontId="0" fillId="3" borderId="4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0" fillId="3" borderId="10" xfId="0" applyFill="1" applyBorder="1" applyAlignment="1">
      <alignment vertical="center"/>
    </xf>
    <xf numFmtId="0" fontId="7" fillId="4" borderId="31" xfId="0" applyFont="1" applyFill="1" applyBorder="1" applyAlignment="1">
      <alignment vertical="center"/>
    </xf>
    <xf numFmtId="0" fontId="7" fillId="4" borderId="32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0" fillId="8" borderId="0" xfId="0" applyFill="1" applyAlignment="1">
      <alignment horizontal="center"/>
    </xf>
    <xf numFmtId="0" fontId="7" fillId="4" borderId="29" xfId="0" applyFont="1" applyFill="1" applyBorder="1" applyAlignment="1">
      <alignment horizontal="center" vertical="center" wrapText="1"/>
    </xf>
    <xf numFmtId="0" fontId="7" fillId="4" borderId="45" xfId="0" applyFont="1" applyFill="1" applyBorder="1" applyAlignment="1">
      <alignment horizontal="center" vertical="center" wrapText="1"/>
    </xf>
    <xf numFmtId="0" fontId="7" fillId="4" borderId="30" xfId="0" applyFont="1" applyFill="1" applyBorder="1" applyAlignment="1">
      <alignment horizontal="center" vertical="center" wrapText="1"/>
    </xf>
    <xf numFmtId="165" fontId="8" fillId="5" borderId="28" xfId="0" applyNumberFormat="1" applyFont="1" applyFill="1" applyBorder="1" applyAlignment="1">
      <alignment horizontal="center" vertical="center" wrapText="1"/>
    </xf>
    <xf numFmtId="0" fontId="8" fillId="0" borderId="39" xfId="0" applyFont="1" applyFill="1" applyBorder="1" applyAlignment="1">
      <alignment horizontal="center" vertical="center"/>
    </xf>
    <xf numFmtId="1" fontId="8" fillId="5" borderId="28" xfId="0" applyNumberFormat="1" applyFont="1" applyFill="1" applyBorder="1" applyAlignment="1">
      <alignment horizontal="center" vertical="center"/>
    </xf>
    <xf numFmtId="1" fontId="8" fillId="0" borderId="28" xfId="5" applyNumberFormat="1" applyFont="1" applyFill="1" applyBorder="1" applyAlignment="1">
      <alignment vertical="center" wrapText="1"/>
    </xf>
    <xf numFmtId="20" fontId="8" fillId="5" borderId="28" xfId="0" applyNumberFormat="1" applyFont="1" applyFill="1" applyBorder="1" applyAlignment="1">
      <alignment horizontal="center" vertical="center" wrapText="1"/>
    </xf>
    <xf numFmtId="16" fontId="8" fillId="5" borderId="28" xfId="0" applyNumberFormat="1" applyFont="1" applyFill="1" applyBorder="1" applyAlignment="1">
      <alignment horizontal="center" vertical="center" wrapText="1"/>
    </xf>
    <xf numFmtId="165" fontId="0" fillId="0" borderId="0" xfId="0" applyNumberFormat="1" applyBorder="1"/>
    <xf numFmtId="0" fontId="8" fillId="0" borderId="14" xfId="0" applyFont="1" applyFill="1" applyBorder="1" applyAlignment="1">
      <alignment horizontal="center" vertical="center"/>
    </xf>
    <xf numFmtId="165" fontId="8" fillId="5" borderId="15" xfId="0" applyNumberFormat="1" applyFont="1" applyFill="1" applyBorder="1" applyAlignment="1">
      <alignment horizontal="center" vertical="center" wrapText="1"/>
    </xf>
    <xf numFmtId="16" fontId="8" fillId="5" borderId="15" xfId="0" applyNumberFormat="1" applyFont="1" applyFill="1" applyBorder="1" applyAlignment="1">
      <alignment horizontal="center" vertical="center" wrapText="1"/>
    </xf>
    <xf numFmtId="20" fontId="8" fillId="5" borderId="15" xfId="0" applyNumberFormat="1" applyFont="1" applyFill="1" applyBorder="1" applyAlignment="1">
      <alignment horizontal="center" vertical="center" wrapText="1"/>
    </xf>
    <xf numFmtId="1" fontId="8" fillId="5" borderId="15" xfId="0" applyNumberFormat="1" applyFont="1" applyFill="1" applyBorder="1" applyAlignment="1">
      <alignment horizontal="center" vertical="center"/>
    </xf>
    <xf numFmtId="1" fontId="8" fillId="0" borderId="15" xfId="5" applyNumberFormat="1" applyFont="1" applyFill="1" applyBorder="1" applyAlignment="1">
      <alignment vertical="center" wrapText="1"/>
    </xf>
    <xf numFmtId="0" fontId="8" fillId="0" borderId="47" xfId="0" applyFont="1" applyFill="1" applyBorder="1" applyAlignment="1">
      <alignment horizontal="center" vertical="center"/>
    </xf>
    <xf numFmtId="165" fontId="8" fillId="5" borderId="48" xfId="0" applyNumberFormat="1" applyFont="1" applyFill="1" applyBorder="1" applyAlignment="1">
      <alignment horizontal="center" vertical="center" wrapText="1"/>
    </xf>
    <xf numFmtId="16" fontId="8" fillId="5" borderId="48" xfId="0" applyNumberFormat="1" applyFont="1" applyFill="1" applyBorder="1" applyAlignment="1">
      <alignment horizontal="center" vertical="center" wrapText="1"/>
    </xf>
    <xf numFmtId="20" fontId="8" fillId="5" borderId="48" xfId="0" applyNumberFormat="1" applyFont="1" applyFill="1" applyBorder="1" applyAlignment="1">
      <alignment horizontal="center" vertical="center" wrapText="1"/>
    </xf>
    <xf numFmtId="1" fontId="8" fillId="5" borderId="48" xfId="0" applyNumberFormat="1" applyFont="1" applyFill="1" applyBorder="1" applyAlignment="1">
      <alignment horizontal="center" vertical="center"/>
    </xf>
    <xf numFmtId="1" fontId="8" fillId="0" borderId="48" xfId="5" applyNumberFormat="1" applyFont="1" applyFill="1" applyBorder="1" applyAlignment="1">
      <alignment vertical="center" wrapText="1"/>
    </xf>
    <xf numFmtId="49" fontId="7" fillId="4" borderId="45" xfId="0" applyNumberFormat="1" applyFont="1" applyFill="1" applyBorder="1" applyAlignment="1">
      <alignment horizontal="center" vertical="center" wrapText="1"/>
    </xf>
    <xf numFmtId="0" fontId="0" fillId="0" borderId="49" xfId="0" applyBorder="1" applyAlignment="1">
      <alignment horizontal="center" vertical="center"/>
    </xf>
    <xf numFmtId="0" fontId="6" fillId="3" borderId="31" xfId="0" applyFont="1" applyFill="1" applyBorder="1" applyAlignment="1"/>
    <xf numFmtId="0" fontId="0" fillId="0" borderId="7" xfId="0" applyBorder="1"/>
    <xf numFmtId="49" fontId="0" fillId="3" borderId="9" xfId="0" applyNumberForma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0" fontId="1" fillId="0" borderId="9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0" fontId="2" fillId="7" borderId="3" xfId="0" applyFont="1" applyFill="1" applyBorder="1" applyAlignment="1">
      <alignment vertical="center"/>
    </xf>
    <xf numFmtId="0" fontId="2" fillId="7" borderId="4" xfId="0" applyFont="1" applyFill="1" applyBorder="1" applyAlignment="1">
      <alignment vertical="center"/>
    </xf>
    <xf numFmtId="0" fontId="2" fillId="7" borderId="6" xfId="0" applyFont="1" applyFill="1" applyBorder="1" applyAlignment="1">
      <alignment vertical="center"/>
    </xf>
    <xf numFmtId="0" fontId="2" fillId="7" borderId="0" xfId="0" applyFont="1" applyFill="1" applyBorder="1" applyAlignment="1">
      <alignment vertical="center"/>
    </xf>
    <xf numFmtId="0" fontId="2" fillId="7" borderId="8" xfId="0" applyFont="1" applyFill="1" applyBorder="1" applyAlignment="1">
      <alignment vertical="center"/>
    </xf>
    <xf numFmtId="0" fontId="2" fillId="7" borderId="9" xfId="0" applyFont="1" applyFill="1" applyBorder="1" applyAlignment="1">
      <alignment vertical="center"/>
    </xf>
    <xf numFmtId="0" fontId="0" fillId="3" borderId="0" xfId="0" applyFill="1" applyBorder="1" applyAlignment="1">
      <alignment horizontal="center" vertical="center"/>
    </xf>
    <xf numFmtId="22" fontId="0" fillId="3" borderId="7" xfId="0" applyNumberForma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1" fontId="8" fillId="0" borderId="0" xfId="5" applyNumberFormat="1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165" fontId="8" fillId="0" borderId="0" xfId="0" applyNumberFormat="1" applyFont="1" applyFill="1" applyBorder="1" applyAlignment="1">
      <alignment horizontal="center" vertical="center" wrapText="1"/>
    </xf>
    <xf numFmtId="16" fontId="8" fillId="0" borderId="0" xfId="0" applyNumberFormat="1" applyFont="1" applyFill="1" applyBorder="1" applyAlignment="1">
      <alignment horizontal="center" vertical="center" wrapText="1"/>
    </xf>
    <xf numFmtId="20" fontId="8" fillId="0" borderId="0" xfId="0" applyNumberFormat="1" applyFont="1" applyFill="1" applyBorder="1" applyAlignment="1">
      <alignment horizontal="center" vertical="center" wrapText="1"/>
    </xf>
    <xf numFmtId="1" fontId="8" fillId="0" borderId="0" xfId="0" applyNumberFormat="1" applyFont="1" applyFill="1" applyBorder="1" applyAlignment="1">
      <alignment horizontal="center" vertical="center"/>
    </xf>
    <xf numFmtId="0" fontId="6" fillId="0" borderId="24" xfId="0" applyFont="1" applyBorder="1" applyAlignment="1">
      <alignment horizontal="center"/>
    </xf>
    <xf numFmtId="0" fontId="6" fillId="0" borderId="24" xfId="0" applyFont="1" applyFill="1" applyBorder="1" applyAlignment="1">
      <alignment horizontal="center"/>
    </xf>
    <xf numFmtId="0" fontId="6" fillId="5" borderId="24" xfId="0" applyFont="1" applyFill="1" applyBorder="1" applyAlignment="1">
      <alignment horizontal="center"/>
    </xf>
    <xf numFmtId="0" fontId="6" fillId="0" borderId="52" xfId="0" applyFont="1" applyBorder="1" applyAlignment="1">
      <alignment horizontal="center"/>
    </xf>
    <xf numFmtId="0" fontId="6" fillId="3" borderId="9" xfId="0" applyFont="1" applyFill="1" applyBorder="1" applyAlignment="1">
      <alignment vertical="center" wrapText="1"/>
    </xf>
    <xf numFmtId="49" fontId="0" fillId="3" borderId="32" xfId="0" applyNumberFormat="1" applyFill="1" applyBorder="1" applyAlignment="1">
      <alignment horizontal="center"/>
    </xf>
    <xf numFmtId="0" fontId="0" fillId="0" borderId="45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7" fillId="4" borderId="53" xfId="0" applyFont="1" applyFill="1" applyBorder="1" applyAlignment="1">
      <alignment vertical="center"/>
    </xf>
    <xf numFmtId="0" fontId="6" fillId="2" borderId="8" xfId="0" applyFont="1" applyFill="1" applyBorder="1" applyAlignment="1">
      <alignment vertical="center"/>
    </xf>
    <xf numFmtId="0" fontId="6" fillId="2" borderId="9" xfId="0" applyFont="1" applyFill="1" applyBorder="1" applyAlignment="1">
      <alignment vertical="center"/>
    </xf>
    <xf numFmtId="0" fontId="6" fillId="2" borderId="50" xfId="0" applyFont="1" applyFill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0" fillId="0" borderId="3" xfId="0" applyBorder="1"/>
    <xf numFmtId="0" fontId="0" fillId="0" borderId="4" xfId="0" applyBorder="1"/>
    <xf numFmtId="49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/>
    <xf numFmtId="0" fontId="0" fillId="0" borderId="6" xfId="0" applyFont="1" applyBorder="1"/>
    <xf numFmtId="0" fontId="0" fillId="0" borderId="0" xfId="0" applyFill="1" applyBorder="1"/>
    <xf numFmtId="0" fontId="0" fillId="0" borderId="10" xfId="0" applyBorder="1"/>
    <xf numFmtId="0" fontId="6" fillId="3" borderId="0" xfId="0" applyFont="1" applyFill="1" applyBorder="1" applyAlignment="1"/>
    <xf numFmtId="0" fontId="6" fillId="3" borderId="6" xfId="0" applyFont="1" applyFill="1" applyBorder="1" applyAlignment="1"/>
    <xf numFmtId="22" fontId="8" fillId="3" borderId="0" xfId="0" applyNumberFormat="1" applyFont="1" applyFill="1" applyBorder="1" applyAlignment="1">
      <alignment wrapText="1"/>
    </xf>
    <xf numFmtId="0" fontId="7" fillId="4" borderId="45" xfId="0" applyFont="1" applyFill="1" applyBorder="1" applyAlignment="1">
      <alignment horizontal="center" vertical="center"/>
    </xf>
    <xf numFmtId="0" fontId="6" fillId="3" borderId="31" xfId="0" applyFont="1" applyFill="1" applyBorder="1" applyAlignment="1">
      <alignment vertical="center"/>
    </xf>
    <xf numFmtId="165" fontId="8" fillId="5" borderId="43" xfId="0" applyNumberFormat="1" applyFont="1" applyFill="1" applyBorder="1" applyAlignment="1">
      <alignment horizontal="center" vertical="center" wrapText="1"/>
    </xf>
    <xf numFmtId="16" fontId="8" fillId="5" borderId="63" xfId="0" applyNumberFormat="1" applyFont="1" applyFill="1" applyBorder="1" applyAlignment="1">
      <alignment horizontal="center" vertical="center" wrapText="1"/>
    </xf>
    <xf numFmtId="0" fontId="0" fillId="9" borderId="17" xfId="0" applyFill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/>
    </xf>
    <xf numFmtId="0" fontId="6" fillId="0" borderId="31" xfId="0" applyFont="1" applyFill="1" applyBorder="1" applyAlignment="1"/>
    <xf numFmtId="0" fontId="6" fillId="0" borderId="32" xfId="0" applyFont="1" applyFill="1" applyBorder="1" applyAlignment="1"/>
    <xf numFmtId="0" fontId="6" fillId="0" borderId="2" xfId="0" applyFont="1" applyFill="1" applyBorder="1" applyAlignment="1"/>
    <xf numFmtId="0" fontId="6" fillId="0" borderId="1" xfId="0" applyFont="1" applyFill="1" applyBorder="1" applyAlignment="1">
      <alignment horizontal="center"/>
    </xf>
    <xf numFmtId="0" fontId="6" fillId="0" borderId="1" xfId="0" applyNumberFormat="1" applyFont="1" applyFill="1" applyBorder="1" applyAlignment="1">
      <alignment horizontal="center"/>
    </xf>
    <xf numFmtId="0" fontId="15" fillId="0" borderId="45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/>
    </xf>
    <xf numFmtId="0" fontId="0" fillId="0" borderId="0" xfId="0" applyFont="1" applyBorder="1"/>
    <xf numFmtId="0" fontId="16" fillId="0" borderId="24" xfId="0" applyFont="1" applyBorder="1" applyAlignment="1">
      <alignment horizontal="center"/>
    </xf>
    <xf numFmtId="0" fontId="16" fillId="0" borderId="12" xfId="0" applyFont="1" applyFill="1" applyBorder="1" applyAlignment="1">
      <alignment horizontal="center"/>
    </xf>
    <xf numFmtId="0" fontId="16" fillId="0" borderId="24" xfId="0" applyFont="1" applyFill="1" applyBorder="1" applyAlignment="1">
      <alignment horizontal="center"/>
    </xf>
    <xf numFmtId="0" fontId="16" fillId="5" borderId="12" xfId="0" applyFont="1" applyFill="1" applyBorder="1" applyAlignment="1">
      <alignment horizontal="center"/>
    </xf>
    <xf numFmtId="0" fontId="16" fillId="5" borderId="24" xfId="0" applyFont="1" applyFill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5" borderId="65" xfId="0" applyFont="1" applyFill="1" applyBorder="1" applyAlignment="1">
      <alignment horizontal="center"/>
    </xf>
    <xf numFmtId="0" fontId="16" fillId="5" borderId="52" xfId="0" applyFont="1" applyFill="1" applyBorder="1" applyAlignment="1">
      <alignment horizontal="center"/>
    </xf>
    <xf numFmtId="0" fontId="6" fillId="0" borderId="0" xfId="0" applyFont="1" applyFill="1" applyBorder="1" applyAlignment="1"/>
    <xf numFmtId="0" fontId="16" fillId="11" borderId="27" xfId="0" applyFont="1" applyFill="1" applyBorder="1" applyAlignment="1"/>
    <xf numFmtId="0" fontId="16" fillId="11" borderId="36" xfId="0" applyFont="1" applyFill="1" applyBorder="1" applyAlignment="1"/>
    <xf numFmtId="0" fontId="16" fillId="11" borderId="19" xfId="0" applyFont="1" applyFill="1" applyBorder="1" applyAlignment="1"/>
    <xf numFmtId="0" fontId="16" fillId="11" borderId="38" xfId="0" applyFont="1" applyFill="1" applyBorder="1" applyAlignment="1"/>
    <xf numFmtId="0" fontId="0" fillId="0" borderId="18" xfId="0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20" xfId="0" applyBorder="1" applyAlignment="1">
      <alignment horizontal="center"/>
    </xf>
    <xf numFmtId="0" fontId="8" fillId="5" borderId="54" xfId="0" applyFont="1" applyFill="1" applyBorder="1" applyAlignment="1">
      <alignment horizontal="center" vertical="center"/>
    </xf>
    <xf numFmtId="49" fontId="8" fillId="5" borderId="54" xfId="0" applyNumberFormat="1" applyFont="1" applyFill="1" applyBorder="1" applyAlignment="1">
      <alignment vertical="center"/>
    </xf>
    <xf numFmtId="49" fontId="8" fillId="0" borderId="54" xfId="0" applyNumberFormat="1" applyFont="1" applyFill="1" applyBorder="1" applyAlignment="1">
      <alignment horizontal="center" vertical="center"/>
    </xf>
    <xf numFmtId="20" fontId="8" fillId="5" borderId="55" xfId="0" applyNumberFormat="1" applyFont="1" applyFill="1" applyBorder="1" applyAlignment="1">
      <alignment horizontal="center" vertical="center" wrapText="1"/>
    </xf>
    <xf numFmtId="14" fontId="8" fillId="5" borderId="55" xfId="0" applyNumberFormat="1" applyFont="1" applyFill="1" applyBorder="1" applyAlignment="1">
      <alignment horizontal="center" vertical="center" wrapText="1"/>
    </xf>
    <xf numFmtId="14" fontId="8" fillId="5" borderId="57" xfId="0" applyNumberFormat="1" applyFont="1" applyFill="1" applyBorder="1" applyAlignment="1">
      <alignment horizontal="center" vertical="center" wrapText="1"/>
    </xf>
    <xf numFmtId="49" fontId="8" fillId="0" borderId="58" xfId="0" applyNumberFormat="1" applyFont="1" applyFill="1" applyBorder="1" applyAlignment="1">
      <alignment horizontal="center" vertical="center"/>
    </xf>
    <xf numFmtId="20" fontId="8" fillId="5" borderId="60" xfId="0" applyNumberFormat="1" applyFont="1" applyFill="1" applyBorder="1" applyAlignment="1">
      <alignment horizontal="center" vertical="center" wrapText="1"/>
    </xf>
    <xf numFmtId="49" fontId="8" fillId="0" borderId="61" xfId="0" applyNumberFormat="1" applyFont="1" applyFill="1" applyBorder="1" applyAlignment="1">
      <alignment horizontal="center" vertical="center"/>
    </xf>
    <xf numFmtId="49" fontId="8" fillId="5" borderId="61" xfId="0" applyNumberFormat="1" applyFont="1" applyFill="1" applyBorder="1" applyAlignment="1">
      <alignment horizontal="center" vertical="center"/>
    </xf>
    <xf numFmtId="0" fontId="8" fillId="5" borderId="68" xfId="0" applyFont="1" applyFill="1" applyBorder="1" applyAlignment="1">
      <alignment horizontal="center" vertical="center"/>
    </xf>
    <xf numFmtId="49" fontId="8" fillId="5" borderId="68" xfId="0" applyNumberFormat="1" applyFont="1" applyFill="1" applyBorder="1" applyAlignment="1">
      <alignment vertical="center"/>
    </xf>
    <xf numFmtId="0" fontId="6" fillId="9" borderId="1" xfId="0" applyFont="1" applyFill="1" applyBorder="1" applyAlignment="1">
      <alignment horizontal="center"/>
    </xf>
    <xf numFmtId="0" fontId="6" fillId="9" borderId="1" xfId="0" applyNumberFormat="1" applyFont="1" applyFill="1" applyBorder="1" applyAlignment="1">
      <alignment horizontal="center"/>
    </xf>
    <xf numFmtId="1" fontId="6" fillId="9" borderId="1" xfId="0" applyNumberFormat="1" applyFont="1" applyFill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0" fillId="10" borderId="18" xfId="0" applyFill="1" applyBorder="1" applyAlignment="1">
      <alignment horizontal="center"/>
    </xf>
    <xf numFmtId="0" fontId="0" fillId="9" borderId="20" xfId="0" applyFill="1" applyBorder="1" applyAlignment="1">
      <alignment horizontal="center"/>
    </xf>
    <xf numFmtId="0" fontId="17" fillId="0" borderId="20" xfId="0" applyFont="1" applyBorder="1" applyAlignment="1">
      <alignment horizontal="center"/>
    </xf>
    <xf numFmtId="0" fontId="0" fillId="10" borderId="2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7" xfId="0" applyBorder="1"/>
    <xf numFmtId="0" fontId="6" fillId="9" borderId="13" xfId="0" applyFont="1" applyFill="1" applyBorder="1" applyAlignment="1">
      <alignment horizontal="center"/>
    </xf>
    <xf numFmtId="0" fontId="18" fillId="9" borderId="17" xfId="0" applyFont="1" applyFill="1" applyBorder="1" applyAlignment="1">
      <alignment horizontal="center"/>
    </xf>
    <xf numFmtId="0" fontId="6" fillId="3" borderId="31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left"/>
    </xf>
    <xf numFmtId="0" fontId="6" fillId="3" borderId="0" xfId="0" applyFont="1" applyFill="1" applyBorder="1" applyAlignment="1">
      <alignment horizontal="left"/>
    </xf>
    <xf numFmtId="0" fontId="8" fillId="5" borderId="61" xfId="0" applyFont="1" applyFill="1" applyBorder="1" applyAlignment="1">
      <alignment horizontal="center" vertical="center"/>
    </xf>
    <xf numFmtId="1" fontId="8" fillId="0" borderId="0" xfId="5" applyNumberFormat="1" applyFont="1" applyFill="1" applyBorder="1" applyAlignment="1">
      <alignment horizontal="center" vertical="center" wrapText="1"/>
    </xf>
    <xf numFmtId="1" fontId="8" fillId="0" borderId="7" xfId="5" applyNumberFormat="1" applyFont="1" applyFill="1" applyBorder="1" applyAlignment="1">
      <alignment horizontal="center" vertical="center" wrapText="1"/>
    </xf>
    <xf numFmtId="0" fontId="6" fillId="0" borderId="52" xfId="0" applyFont="1" applyFill="1" applyBorder="1" applyAlignment="1">
      <alignment horizontal="center"/>
    </xf>
    <xf numFmtId="0" fontId="7" fillId="4" borderId="31" xfId="0" applyFont="1" applyFill="1" applyBorder="1" applyAlignment="1">
      <alignment horizontal="center" vertical="center" wrapText="1"/>
    </xf>
    <xf numFmtId="0" fontId="7" fillId="4" borderId="31" xfId="0" applyFont="1" applyFill="1" applyBorder="1" applyAlignment="1">
      <alignment horizontal="center" vertical="center"/>
    </xf>
    <xf numFmtId="0" fontId="6" fillId="0" borderId="16" xfId="0" applyFont="1" applyBorder="1" applyAlignment="1">
      <alignment horizontal="left"/>
    </xf>
    <xf numFmtId="0" fontId="6" fillId="0" borderId="34" xfId="0" applyFont="1" applyBorder="1" applyAlignment="1">
      <alignment horizontal="left"/>
    </xf>
    <xf numFmtId="0" fontId="6" fillId="3" borderId="6" xfId="0" applyFont="1" applyFill="1" applyBorder="1" applyAlignment="1">
      <alignment horizontal="left"/>
    </xf>
    <xf numFmtId="0" fontId="6" fillId="3" borderId="0" xfId="0" applyFont="1" applyFill="1" applyBorder="1" applyAlignment="1">
      <alignment horizontal="left"/>
    </xf>
    <xf numFmtId="0" fontId="8" fillId="0" borderId="7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9" fillId="9" borderId="17" xfId="0" applyFont="1" applyFill="1" applyBorder="1" applyAlignment="1">
      <alignment horizontal="center" vertical="center" wrapText="1"/>
    </xf>
    <xf numFmtId="0" fontId="13" fillId="13" borderId="17" xfId="0" applyFont="1" applyFill="1" applyBorder="1"/>
    <xf numFmtId="0" fontId="0" fillId="0" borderId="17" xfId="0" applyBorder="1" applyAlignment="1">
      <alignment horizontal="center" wrapText="1"/>
    </xf>
    <xf numFmtId="0" fontId="13" fillId="0" borderId="0" xfId="0" applyFont="1" applyAlignment="1">
      <alignment horizontal="center"/>
    </xf>
    <xf numFmtId="0" fontId="0" fillId="10" borderId="34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2" fillId="5" borderId="9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7" fillId="4" borderId="53" xfId="0" applyFont="1" applyFill="1" applyBorder="1" applyAlignment="1">
      <alignment horizontal="center" vertical="center" wrapText="1"/>
    </xf>
    <xf numFmtId="0" fontId="8" fillId="0" borderId="51" xfId="0" applyFont="1" applyFill="1" applyBorder="1" applyAlignment="1">
      <alignment horizontal="center" vertical="center"/>
    </xf>
    <xf numFmtId="0" fontId="8" fillId="0" borderId="42" xfId="0" applyFont="1" applyFill="1" applyBorder="1" applyAlignment="1">
      <alignment horizontal="center" vertical="center"/>
    </xf>
    <xf numFmtId="0" fontId="8" fillId="0" borderId="63" xfId="0" applyFont="1" applyFill="1" applyBorder="1" applyAlignment="1">
      <alignment horizontal="center" vertical="center"/>
    </xf>
    <xf numFmtId="0" fontId="6" fillId="3" borderId="7" xfId="0" applyFont="1" applyFill="1" applyBorder="1" applyAlignment="1"/>
    <xf numFmtId="0" fontId="0" fillId="10" borderId="46" xfId="0" applyFill="1" applyBorder="1" applyAlignment="1">
      <alignment horizont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6" fillId="0" borderId="28" xfId="0" applyFont="1" applyBorder="1" applyAlignment="1">
      <alignment horizontal="center"/>
    </xf>
    <xf numFmtId="0" fontId="16" fillId="0" borderId="17" xfId="0" applyFont="1" applyBorder="1" applyAlignment="1">
      <alignment horizontal="center"/>
    </xf>
    <xf numFmtId="0" fontId="16" fillId="0" borderId="20" xfId="0" applyFont="1" applyBorder="1" applyAlignment="1">
      <alignment horizontal="center"/>
    </xf>
    <xf numFmtId="0" fontId="6" fillId="0" borderId="14" xfId="0" applyFont="1" applyBorder="1" applyAlignment="1">
      <alignment horizontal="left"/>
    </xf>
    <xf numFmtId="0" fontId="10" fillId="0" borderId="0" xfId="0" applyFont="1" applyFill="1" applyBorder="1" applyAlignment="1">
      <alignment vertical="center" wrapText="1"/>
    </xf>
    <xf numFmtId="0" fontId="0" fillId="0" borderId="17" xfId="5" applyNumberFormat="1" applyFont="1" applyBorder="1" applyAlignment="1">
      <alignment horizontal="center" vertical="center"/>
    </xf>
    <xf numFmtId="0" fontId="0" fillId="0" borderId="0" xfId="0" applyAlignment="1"/>
    <xf numFmtId="0" fontId="0" fillId="0" borderId="6" xfId="0" applyBorder="1" applyAlignment="1"/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7" fillId="0" borderId="0" xfId="0" applyFont="1" applyFill="1" applyBorder="1" applyAlignment="1">
      <alignment horizontal="center" wrapText="1"/>
    </xf>
    <xf numFmtId="0" fontId="0" fillId="0" borderId="7" xfId="0" applyBorder="1" applyAlignment="1"/>
    <xf numFmtId="0" fontId="0" fillId="0" borderId="7" xfId="0" applyFont="1" applyBorder="1"/>
    <xf numFmtId="0" fontId="21" fillId="0" borderId="0" xfId="0" applyFont="1" applyBorder="1"/>
    <xf numFmtId="0" fontId="21" fillId="0" borderId="6" xfId="0" applyFont="1" applyBorder="1"/>
    <xf numFmtId="0" fontId="21" fillId="0" borderId="7" xfId="0" applyFont="1" applyBorder="1"/>
    <xf numFmtId="0" fontId="21" fillId="0" borderId="0" xfId="0" applyFont="1"/>
    <xf numFmtId="0" fontId="23" fillId="0" borderId="17" xfId="0" applyFont="1" applyBorder="1" applyAlignment="1">
      <alignment horizontal="center"/>
    </xf>
    <xf numFmtId="0" fontId="23" fillId="0" borderId="20" xfId="0" applyFont="1" applyFill="1" applyBorder="1" applyAlignment="1">
      <alignment horizontal="center"/>
    </xf>
    <xf numFmtId="0" fontId="23" fillId="0" borderId="20" xfId="0" applyFont="1" applyBorder="1" applyAlignment="1">
      <alignment horizontal="center"/>
    </xf>
    <xf numFmtId="0" fontId="7" fillId="4" borderId="3" xfId="0" applyFont="1" applyFill="1" applyBorder="1" applyAlignment="1">
      <alignment horizontal="center" vertical="center"/>
    </xf>
    <xf numFmtId="0" fontId="8" fillId="0" borderId="54" xfId="0" applyFont="1" applyFill="1" applyBorder="1" applyAlignment="1">
      <alignment horizontal="center" vertical="center"/>
    </xf>
    <xf numFmtId="0" fontId="8" fillId="0" borderId="58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 wrapText="1"/>
    </xf>
    <xf numFmtId="20" fontId="8" fillId="5" borderId="54" xfId="0" applyNumberFormat="1" applyFont="1" applyFill="1" applyBorder="1" applyAlignment="1">
      <alignment horizontal="center" vertical="center" wrapText="1"/>
    </xf>
    <xf numFmtId="49" fontId="8" fillId="5" borderId="54" xfId="0" applyNumberFormat="1" applyFont="1" applyFill="1" applyBorder="1" applyAlignment="1">
      <alignment horizontal="center" vertical="center"/>
    </xf>
    <xf numFmtId="0" fontId="0" fillId="0" borderId="75" xfId="0" applyBorder="1" applyAlignment="1">
      <alignment horizontal="left"/>
    </xf>
    <xf numFmtId="49" fontId="8" fillId="5" borderId="76" xfId="0" applyNumberFormat="1" applyFont="1" applyFill="1" applyBorder="1" applyAlignment="1">
      <alignment horizontal="center" vertical="center"/>
    </xf>
    <xf numFmtId="0" fontId="0" fillId="0" borderId="55" xfId="0" applyBorder="1" applyAlignment="1">
      <alignment horizontal="left"/>
    </xf>
    <xf numFmtId="0" fontId="0" fillId="0" borderId="57" xfId="0" applyBorder="1" applyAlignment="1">
      <alignment horizontal="left"/>
    </xf>
    <xf numFmtId="49" fontId="8" fillId="5" borderId="58" xfId="0" applyNumberFormat="1" applyFont="1" applyFill="1" applyBorder="1" applyAlignment="1">
      <alignment horizontal="center" vertical="center"/>
    </xf>
    <xf numFmtId="0" fontId="8" fillId="5" borderId="75" xfId="0" applyFont="1" applyFill="1" applyBorder="1" applyAlignment="1">
      <alignment horizontal="center" vertical="center"/>
    </xf>
    <xf numFmtId="0" fontId="8" fillId="5" borderId="55" xfId="0" applyFont="1" applyFill="1" applyBorder="1" applyAlignment="1">
      <alignment horizontal="center" vertical="center"/>
    </xf>
    <xf numFmtId="0" fontId="6" fillId="0" borderId="57" xfId="0" applyFont="1" applyFill="1" applyBorder="1" applyAlignment="1">
      <alignment horizontal="center" vertical="center"/>
    </xf>
    <xf numFmtId="0" fontId="6" fillId="0" borderId="58" xfId="0" applyFont="1" applyFill="1" applyBorder="1" applyAlignment="1">
      <alignment vertical="center"/>
    </xf>
    <xf numFmtId="20" fontId="8" fillId="5" borderId="75" xfId="0" applyNumberFormat="1" applyFont="1" applyFill="1" applyBorder="1" applyAlignment="1">
      <alignment horizontal="center" vertical="center" wrapText="1"/>
    </xf>
    <xf numFmtId="49" fontId="8" fillId="0" borderId="76" xfId="0" applyNumberFormat="1" applyFont="1" applyFill="1" applyBorder="1" applyAlignment="1">
      <alignment horizontal="center" vertical="center"/>
    </xf>
    <xf numFmtId="165" fontId="8" fillId="5" borderId="54" xfId="0" applyNumberFormat="1" applyFont="1" applyFill="1" applyBorder="1" applyAlignment="1">
      <alignment horizontal="center" vertical="center" wrapText="1"/>
    </xf>
    <xf numFmtId="16" fontId="8" fillId="5" borderId="54" xfId="0" applyNumberFormat="1" applyFont="1" applyFill="1" applyBorder="1" applyAlignment="1">
      <alignment horizontal="center" vertical="center" wrapText="1"/>
    </xf>
    <xf numFmtId="1" fontId="8" fillId="5" borderId="54" xfId="0" applyNumberFormat="1" applyFont="1" applyFill="1" applyBorder="1" applyAlignment="1">
      <alignment horizontal="center" vertical="center"/>
    </xf>
    <xf numFmtId="1" fontId="8" fillId="0" borderId="54" xfId="5" applyNumberFormat="1" applyFont="1" applyFill="1" applyBorder="1" applyAlignment="1">
      <alignment vertical="center" wrapText="1"/>
    </xf>
    <xf numFmtId="3" fontId="8" fillId="0" borderId="54" xfId="5" applyNumberFormat="1" applyFont="1" applyFill="1" applyBorder="1" applyAlignment="1">
      <alignment horizontal="center" vertical="center" wrapText="1"/>
    </xf>
    <xf numFmtId="165" fontId="8" fillId="0" borderId="54" xfId="0" applyNumberFormat="1" applyFont="1" applyFill="1" applyBorder="1" applyAlignment="1">
      <alignment horizontal="center" vertical="center" wrapText="1"/>
    </xf>
    <xf numFmtId="0" fontId="8" fillId="0" borderId="55" xfId="0" applyFont="1" applyFill="1" applyBorder="1" applyAlignment="1">
      <alignment horizontal="center" vertical="center"/>
    </xf>
    <xf numFmtId="166" fontId="8" fillId="5" borderId="56" xfId="0" applyNumberFormat="1" applyFont="1" applyFill="1" applyBorder="1" applyAlignment="1">
      <alignment horizontal="center" vertical="center" wrapText="1"/>
    </xf>
    <xf numFmtId="0" fontId="8" fillId="0" borderId="57" xfId="0" applyFont="1" applyFill="1" applyBorder="1" applyAlignment="1">
      <alignment horizontal="center" vertical="center"/>
    </xf>
    <xf numFmtId="165" fontId="8" fillId="5" borderId="58" xfId="0" applyNumberFormat="1" applyFont="1" applyFill="1" applyBorder="1" applyAlignment="1">
      <alignment horizontal="center" vertical="center" wrapText="1"/>
    </xf>
    <xf numFmtId="16" fontId="8" fillId="5" borderId="58" xfId="0" applyNumberFormat="1" applyFont="1" applyFill="1" applyBorder="1" applyAlignment="1">
      <alignment horizontal="center" vertical="center" wrapText="1"/>
    </xf>
    <xf numFmtId="20" fontId="8" fillId="5" borderId="58" xfId="0" applyNumberFormat="1" applyFont="1" applyFill="1" applyBorder="1" applyAlignment="1">
      <alignment horizontal="center" vertical="center" wrapText="1"/>
    </xf>
    <xf numFmtId="1" fontId="8" fillId="5" borderId="58" xfId="0" applyNumberFormat="1" applyFont="1" applyFill="1" applyBorder="1" applyAlignment="1">
      <alignment horizontal="center" vertical="center"/>
    </xf>
    <xf numFmtId="1" fontId="8" fillId="0" borderId="58" xfId="5" applyNumberFormat="1" applyFont="1" applyFill="1" applyBorder="1" applyAlignment="1">
      <alignment vertical="center" wrapText="1"/>
    </xf>
    <xf numFmtId="3" fontId="8" fillId="0" borderId="58" xfId="5" applyNumberFormat="1" applyFont="1" applyFill="1" applyBorder="1" applyAlignment="1">
      <alignment horizontal="center" vertical="center" wrapText="1"/>
    </xf>
    <xf numFmtId="165" fontId="8" fillId="0" borderId="58" xfId="0" applyNumberFormat="1" applyFont="1" applyFill="1" applyBorder="1" applyAlignment="1">
      <alignment horizontal="center" vertical="center" wrapText="1"/>
    </xf>
    <xf numFmtId="166" fontId="8" fillId="5" borderId="59" xfId="0" applyNumberFormat="1" applyFont="1" applyFill="1" applyBorder="1" applyAlignment="1">
      <alignment horizontal="center" vertical="center" wrapText="1"/>
    </xf>
    <xf numFmtId="49" fontId="8" fillId="5" borderId="54" xfId="0" applyNumberFormat="1" applyFont="1" applyFill="1" applyBorder="1" applyAlignment="1">
      <alignment horizontal="center" vertical="center" wrapText="1"/>
    </xf>
    <xf numFmtId="1" fontId="8" fillId="0" borderId="54" xfId="5" applyNumberFormat="1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8" fillId="0" borderId="60" xfId="0" applyFont="1" applyFill="1" applyBorder="1" applyAlignment="1">
      <alignment horizontal="center" vertical="center"/>
    </xf>
    <xf numFmtId="165" fontId="8" fillId="5" borderId="61" xfId="0" applyNumberFormat="1" applyFont="1" applyFill="1" applyBorder="1" applyAlignment="1">
      <alignment horizontal="center" vertical="center" wrapText="1"/>
    </xf>
    <xf numFmtId="16" fontId="8" fillId="5" borderId="61" xfId="0" applyNumberFormat="1" applyFont="1" applyFill="1" applyBorder="1" applyAlignment="1">
      <alignment horizontal="center" vertical="center" wrapText="1"/>
    </xf>
    <xf numFmtId="20" fontId="8" fillId="5" borderId="61" xfId="0" applyNumberFormat="1" applyFont="1" applyFill="1" applyBorder="1" applyAlignment="1">
      <alignment horizontal="center" vertical="center" wrapText="1"/>
    </xf>
    <xf numFmtId="49" fontId="8" fillId="5" borderId="61" xfId="0" applyNumberFormat="1" applyFont="1" applyFill="1" applyBorder="1" applyAlignment="1">
      <alignment horizontal="center" vertical="center" wrapText="1"/>
    </xf>
    <xf numFmtId="1" fontId="8" fillId="5" borderId="61" xfId="0" applyNumberFormat="1" applyFont="1" applyFill="1" applyBorder="1" applyAlignment="1">
      <alignment horizontal="center" vertical="center"/>
    </xf>
    <xf numFmtId="1" fontId="8" fillId="0" borderId="61" xfId="5" applyNumberFormat="1" applyFont="1" applyFill="1" applyBorder="1" applyAlignment="1">
      <alignment horizontal="center" vertical="center" wrapText="1"/>
    </xf>
    <xf numFmtId="1" fontId="8" fillId="0" borderId="61" xfId="5" applyNumberFormat="1" applyFont="1" applyFill="1" applyBorder="1" applyAlignment="1">
      <alignment vertical="center" wrapText="1"/>
    </xf>
    <xf numFmtId="49" fontId="0" fillId="3" borderId="9" xfId="0" applyNumberFormat="1" applyFill="1" applyBorder="1" applyAlignment="1">
      <alignment vertical="center"/>
    </xf>
    <xf numFmtId="49" fontId="0" fillId="0" borderId="0" xfId="0" applyNumberFormat="1"/>
    <xf numFmtId="49" fontId="0" fillId="3" borderId="4" xfId="0" applyNumberFormat="1" applyFill="1" applyBorder="1"/>
    <xf numFmtId="0" fontId="0" fillId="0" borderId="0" xfId="0"/>
    <xf numFmtId="0" fontId="7" fillId="4" borderId="29" xfId="0" applyFont="1" applyFill="1" applyBorder="1" applyAlignment="1">
      <alignment horizontal="center" vertical="center" wrapText="1"/>
    </xf>
    <xf numFmtId="0" fontId="7" fillId="4" borderId="45" xfId="0" applyFont="1" applyFill="1" applyBorder="1" applyAlignment="1">
      <alignment horizontal="center" vertical="center" wrapText="1"/>
    </xf>
    <xf numFmtId="0" fontId="7" fillId="4" borderId="30" xfId="0" applyFont="1" applyFill="1" applyBorder="1" applyAlignment="1">
      <alignment horizontal="center" vertical="center" wrapText="1"/>
    </xf>
    <xf numFmtId="165" fontId="0" fillId="0" borderId="0" xfId="0" applyNumberFormat="1" applyBorder="1"/>
    <xf numFmtId="0" fontId="7" fillId="4" borderId="45" xfId="0" applyFont="1" applyFill="1" applyBorder="1" applyAlignment="1">
      <alignment horizontal="center" vertical="center"/>
    </xf>
    <xf numFmtId="49" fontId="7" fillId="4" borderId="45" xfId="0" applyNumberFormat="1" applyFont="1" applyFill="1" applyBorder="1" applyAlignment="1">
      <alignment horizontal="center" vertical="center" wrapText="1"/>
    </xf>
    <xf numFmtId="0" fontId="7" fillId="4" borderId="53" xfId="0" applyFont="1" applyFill="1" applyBorder="1" applyAlignment="1">
      <alignment horizontal="center" vertical="center" wrapText="1"/>
    </xf>
    <xf numFmtId="0" fontId="8" fillId="0" borderId="61" xfId="0" applyFont="1" applyFill="1" applyBorder="1" applyAlignment="1">
      <alignment horizontal="center" vertical="center"/>
    </xf>
    <xf numFmtId="0" fontId="8" fillId="0" borderId="54" xfId="0" applyFont="1" applyFill="1" applyBorder="1" applyAlignment="1">
      <alignment horizontal="center" vertical="center"/>
    </xf>
    <xf numFmtId="0" fontId="6" fillId="0" borderId="17" xfId="0" applyFont="1" applyBorder="1" applyAlignment="1">
      <alignment horizontal="center"/>
    </xf>
    <xf numFmtId="0" fontId="6" fillId="0" borderId="72" xfId="0" applyFont="1" applyBorder="1" applyAlignment="1">
      <alignment horizontal="center"/>
    </xf>
    <xf numFmtId="0" fontId="6" fillId="0" borderId="80" xfId="0" applyFont="1" applyBorder="1" applyAlignment="1">
      <alignment horizontal="center"/>
    </xf>
    <xf numFmtId="0" fontId="8" fillId="5" borderId="66" xfId="0" applyFont="1" applyFill="1" applyBorder="1" applyAlignment="1">
      <alignment horizontal="center" vertical="center"/>
    </xf>
    <xf numFmtId="0" fontId="8" fillId="5" borderId="67" xfId="0" applyFont="1" applyFill="1" applyBorder="1" applyAlignment="1">
      <alignment horizontal="center" vertical="center"/>
    </xf>
    <xf numFmtId="20" fontId="8" fillId="5" borderId="66" xfId="0" applyNumberFormat="1" applyFont="1" applyFill="1" applyBorder="1" applyAlignment="1">
      <alignment horizontal="center" vertical="center"/>
    </xf>
    <xf numFmtId="20" fontId="8" fillId="5" borderId="67" xfId="0" applyNumberFormat="1" applyFont="1" applyFill="1" applyBorder="1" applyAlignment="1">
      <alignment horizontal="center" vertical="center"/>
    </xf>
    <xf numFmtId="1" fontId="8" fillId="0" borderId="7" xfId="5" applyNumberFormat="1" applyFont="1" applyFill="1" applyBorder="1" applyAlignment="1">
      <alignment horizontal="center" vertical="center" wrapText="1"/>
    </xf>
    <xf numFmtId="0" fontId="8" fillId="5" borderId="66" xfId="0" applyFont="1" applyFill="1" applyBorder="1" applyAlignment="1">
      <alignment vertical="center" wrapText="1"/>
    </xf>
    <xf numFmtId="0" fontId="0" fillId="0" borderId="0" xfId="0" applyFont="1" applyBorder="1" applyAlignment="1"/>
    <xf numFmtId="0" fontId="11" fillId="0" borderId="7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/>
    </xf>
    <xf numFmtId="0" fontId="8" fillId="0" borderId="7" xfId="0" applyFont="1" applyFill="1" applyBorder="1" applyAlignment="1">
      <alignment vertical="center" wrapText="1"/>
    </xf>
    <xf numFmtId="0" fontId="8" fillId="5" borderId="7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8" fillId="0" borderId="66" xfId="0" applyFont="1" applyFill="1" applyBorder="1" applyAlignment="1">
      <alignment horizontal="center" vertical="center" wrapText="1"/>
    </xf>
    <xf numFmtId="0" fontId="8" fillId="0" borderId="81" xfId="0" applyFont="1" applyFill="1" applyBorder="1" applyAlignment="1">
      <alignment horizontal="center" vertical="center" wrapText="1"/>
    </xf>
    <xf numFmtId="1" fontId="8" fillId="0" borderId="7" xfId="5" applyNumberFormat="1" applyFont="1" applyFill="1" applyBorder="1" applyAlignment="1">
      <alignment vertical="center" wrapText="1"/>
    </xf>
    <xf numFmtId="0" fontId="7" fillId="4" borderId="17" xfId="0" applyFont="1" applyFill="1" applyBorder="1" applyAlignment="1">
      <alignment vertical="center"/>
    </xf>
    <xf numFmtId="0" fontId="15" fillId="0" borderId="17" xfId="0" applyFont="1" applyBorder="1" applyAlignment="1">
      <alignment horizontal="center" vertical="center"/>
    </xf>
    <xf numFmtId="0" fontId="23" fillId="0" borderId="17" xfId="0" applyFont="1" applyFill="1" applyBorder="1" applyAlignment="1">
      <alignment horizontal="center"/>
    </xf>
    <xf numFmtId="0" fontId="7" fillId="4" borderId="17" xfId="0" applyFont="1" applyFill="1" applyBorder="1" applyAlignment="1">
      <alignment horizontal="center" vertical="center"/>
    </xf>
    <xf numFmtId="0" fontId="16" fillId="0" borderId="17" xfId="0" applyFont="1" applyFill="1" applyBorder="1" applyAlignment="1">
      <alignment horizontal="center"/>
    </xf>
    <xf numFmtId="0" fontId="16" fillId="5" borderId="17" xfId="0" applyFont="1" applyFill="1" applyBorder="1" applyAlignment="1">
      <alignment horizontal="center"/>
    </xf>
    <xf numFmtId="0" fontId="6" fillId="0" borderId="17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16" fillId="0" borderId="17" xfId="0" applyFont="1" applyFill="1" applyBorder="1" applyAlignment="1"/>
    <xf numFmtId="0" fontId="7" fillId="4" borderId="17" xfId="0" applyFont="1" applyFill="1" applyBorder="1" applyAlignment="1">
      <alignment horizontal="center" vertical="center" wrapText="1"/>
    </xf>
    <xf numFmtId="0" fontId="24" fillId="14" borderId="17" xfId="0" applyFont="1" applyFill="1" applyBorder="1" applyAlignment="1">
      <alignment horizontal="center" vertical="center"/>
    </xf>
    <xf numFmtId="20" fontId="8" fillId="5" borderId="89" xfId="0" applyNumberFormat="1" applyFont="1" applyFill="1" applyBorder="1" applyAlignment="1">
      <alignment horizontal="center" vertical="center" wrapText="1"/>
    </xf>
    <xf numFmtId="20" fontId="8" fillId="5" borderId="91" xfId="0" applyNumberFormat="1" applyFont="1" applyFill="1" applyBorder="1" applyAlignment="1">
      <alignment horizontal="center" vertical="center" wrapText="1"/>
    </xf>
    <xf numFmtId="0" fontId="8" fillId="5" borderId="91" xfId="0" applyFont="1" applyFill="1" applyBorder="1" applyAlignment="1">
      <alignment horizontal="center" vertical="center"/>
    </xf>
    <xf numFmtId="0" fontId="8" fillId="5" borderId="93" xfId="0" applyFont="1" applyFill="1" applyBorder="1" applyAlignment="1">
      <alignment horizontal="center" vertical="center"/>
    </xf>
    <xf numFmtId="49" fontId="8" fillId="5" borderId="94" xfId="0" applyNumberFormat="1" applyFont="1" applyFill="1" applyBorder="1" applyAlignment="1">
      <alignment vertical="center"/>
    </xf>
    <xf numFmtId="0" fontId="8" fillId="5" borderId="95" xfId="0" applyFont="1" applyFill="1" applyBorder="1" applyAlignment="1">
      <alignment vertical="center" wrapText="1"/>
    </xf>
    <xf numFmtId="0" fontId="0" fillId="0" borderId="0" xfId="0" applyFont="1" applyBorder="1" applyAlignment="1">
      <alignment horizontal="center" vertical="center"/>
    </xf>
    <xf numFmtId="0" fontId="8" fillId="5" borderId="42" xfId="0" applyFont="1" applyFill="1" applyBorder="1" applyAlignment="1">
      <alignment horizontal="center" vertical="center"/>
    </xf>
    <xf numFmtId="49" fontId="8" fillId="5" borderId="0" xfId="0" applyNumberFormat="1" applyFont="1" applyFill="1" applyBorder="1" applyAlignment="1">
      <alignment vertical="center"/>
    </xf>
    <xf numFmtId="0" fontId="8" fillId="5" borderId="42" xfId="0" applyFont="1" applyFill="1" applyBorder="1" applyAlignment="1">
      <alignment vertical="center" wrapText="1"/>
    </xf>
    <xf numFmtId="0" fontId="8" fillId="0" borderId="92" xfId="0" applyFont="1" applyFill="1" applyBorder="1" applyAlignment="1">
      <alignment horizontal="center" vertical="center" wrapText="1"/>
    </xf>
    <xf numFmtId="0" fontId="27" fillId="0" borderId="89" xfId="0" applyFont="1" applyBorder="1" applyAlignment="1">
      <alignment horizontal="left" vertical="center"/>
    </xf>
    <xf numFmtId="0" fontId="27" fillId="0" borderId="91" xfId="0" applyFont="1" applyBorder="1" applyAlignment="1">
      <alignment horizontal="left" vertical="center"/>
    </xf>
    <xf numFmtId="22" fontId="8" fillId="2" borderId="31" xfId="0" applyNumberFormat="1" applyFont="1" applyFill="1" applyBorder="1" applyAlignment="1">
      <alignment horizontal="center" vertical="center" wrapText="1"/>
    </xf>
    <xf numFmtId="22" fontId="8" fillId="2" borderId="32" xfId="0" applyNumberFormat="1" applyFont="1" applyFill="1" applyBorder="1" applyAlignment="1">
      <alignment horizontal="center" vertical="center" wrapText="1"/>
    </xf>
    <xf numFmtId="22" fontId="8" fillId="2" borderId="2" xfId="0" applyNumberFormat="1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2" fillId="7" borderId="0" xfId="0" applyFont="1" applyFill="1" applyBorder="1" applyAlignment="1">
      <alignment horizontal="center" vertical="center"/>
    </xf>
    <xf numFmtId="0" fontId="2" fillId="7" borderId="7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14" fontId="13" fillId="3" borderId="0" xfId="0" applyNumberFormat="1" applyFont="1" applyFill="1" applyBorder="1" applyAlignment="1">
      <alignment horizontal="center" vertical="center"/>
    </xf>
    <xf numFmtId="0" fontId="6" fillId="3" borderId="31" xfId="0" applyFont="1" applyFill="1" applyBorder="1" applyAlignment="1">
      <alignment horizontal="center" vertical="center"/>
    </xf>
    <xf numFmtId="0" fontId="6" fillId="3" borderId="32" xfId="0" applyFont="1" applyFill="1" applyBorder="1" applyAlignment="1">
      <alignment horizontal="center" vertical="center"/>
    </xf>
    <xf numFmtId="0" fontId="8" fillId="5" borderId="54" xfId="0" applyFont="1" applyFill="1" applyBorder="1" applyAlignment="1">
      <alignment horizontal="center" vertical="center"/>
    </xf>
    <xf numFmtId="20" fontId="8" fillId="5" borderId="54" xfId="0" applyNumberFormat="1" applyFont="1" applyFill="1" applyBorder="1" applyAlignment="1">
      <alignment horizontal="center" vertical="center"/>
    </xf>
    <xf numFmtId="0" fontId="14" fillId="5" borderId="54" xfId="0" applyFont="1" applyFill="1" applyBorder="1" applyAlignment="1">
      <alignment horizontal="left" vertical="center" wrapText="1"/>
    </xf>
    <xf numFmtId="0" fontId="14" fillId="5" borderId="56" xfId="0" applyFont="1" applyFill="1" applyBorder="1" applyAlignment="1">
      <alignment horizontal="left" vertical="center" wrapText="1"/>
    </xf>
    <xf numFmtId="0" fontId="8" fillId="5" borderId="58" xfId="0" applyFont="1" applyFill="1" applyBorder="1" applyAlignment="1">
      <alignment horizontal="center" vertical="center"/>
    </xf>
    <xf numFmtId="20" fontId="8" fillId="5" borderId="58" xfId="0" applyNumberFormat="1" applyFont="1" applyFill="1" applyBorder="1" applyAlignment="1">
      <alignment horizontal="center" vertical="center"/>
    </xf>
    <xf numFmtId="0" fontId="14" fillId="5" borderId="58" xfId="0" applyFont="1" applyFill="1" applyBorder="1" applyAlignment="1">
      <alignment horizontal="left" vertical="center" wrapText="1"/>
    </xf>
    <xf numFmtId="0" fontId="14" fillId="5" borderId="59" xfId="0" applyFont="1" applyFill="1" applyBorder="1" applyAlignment="1">
      <alignment horizontal="left" vertical="center" wrapText="1"/>
    </xf>
    <xf numFmtId="20" fontId="8" fillId="0" borderId="78" xfId="0" applyNumberFormat="1" applyFont="1" applyFill="1" applyBorder="1" applyAlignment="1">
      <alignment horizontal="center" vertical="center"/>
    </xf>
    <xf numFmtId="20" fontId="8" fillId="0" borderId="79" xfId="0" applyNumberFormat="1" applyFont="1" applyFill="1" applyBorder="1" applyAlignment="1">
      <alignment horizontal="center" vertical="center"/>
    </xf>
    <xf numFmtId="0" fontId="8" fillId="0" borderId="78" xfId="0" applyFont="1" applyFill="1" applyBorder="1" applyAlignment="1">
      <alignment horizontal="center" vertical="center" wrapText="1"/>
    </xf>
    <xf numFmtId="0" fontId="8" fillId="0" borderId="79" xfId="0" applyFont="1" applyFill="1" applyBorder="1" applyAlignment="1">
      <alignment horizontal="center" vertical="center" wrapText="1"/>
    </xf>
    <xf numFmtId="0" fontId="8" fillId="0" borderId="58" xfId="0" applyFont="1" applyFill="1" applyBorder="1" applyAlignment="1">
      <alignment horizontal="center" vertical="center"/>
    </xf>
    <xf numFmtId="0" fontId="8" fillId="0" borderId="58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0" fillId="0" borderId="54" xfId="0" applyBorder="1" applyAlignment="1">
      <alignment horizontal="center"/>
    </xf>
    <xf numFmtId="0" fontId="0" fillId="0" borderId="58" xfId="0" applyBorder="1" applyAlignment="1">
      <alignment horizontal="center"/>
    </xf>
    <xf numFmtId="0" fontId="9" fillId="7" borderId="31" xfId="0" applyFont="1" applyFill="1" applyBorder="1" applyAlignment="1">
      <alignment horizontal="center" vertical="center" wrapText="1"/>
    </xf>
    <xf numFmtId="0" fontId="9" fillId="7" borderId="32" xfId="0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 wrapText="1"/>
    </xf>
    <xf numFmtId="0" fontId="7" fillId="4" borderId="74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/>
    </xf>
    <xf numFmtId="0" fontId="8" fillId="5" borderId="76" xfId="0" applyFont="1" applyFill="1" applyBorder="1" applyAlignment="1">
      <alignment horizontal="center" vertical="center"/>
    </xf>
    <xf numFmtId="20" fontId="8" fillId="5" borderId="76" xfId="0" applyNumberFormat="1" applyFont="1" applyFill="1" applyBorder="1" applyAlignment="1">
      <alignment horizontal="center" vertical="center"/>
    </xf>
    <xf numFmtId="0" fontId="0" fillId="0" borderId="76" xfId="0" applyBorder="1" applyAlignment="1">
      <alignment horizontal="center"/>
    </xf>
    <xf numFmtId="0" fontId="14" fillId="5" borderId="76" xfId="0" applyFont="1" applyFill="1" applyBorder="1" applyAlignment="1">
      <alignment horizontal="left" vertical="center" wrapText="1"/>
    </xf>
    <xf numFmtId="0" fontId="14" fillId="5" borderId="77" xfId="0" applyFont="1" applyFill="1" applyBorder="1" applyAlignment="1">
      <alignment horizontal="left" vertical="center" wrapText="1"/>
    </xf>
    <xf numFmtId="0" fontId="8" fillId="0" borderId="54" xfId="0" applyFont="1" applyFill="1" applyBorder="1" applyAlignment="1">
      <alignment horizontal="center" vertical="center"/>
    </xf>
    <xf numFmtId="20" fontId="8" fillId="0" borderId="54" xfId="0" applyNumberFormat="1" applyFont="1" applyFill="1" applyBorder="1" applyAlignment="1">
      <alignment horizontal="center" vertical="center"/>
    </xf>
    <xf numFmtId="0" fontId="8" fillId="0" borderId="54" xfId="0" applyFont="1" applyFill="1" applyBorder="1" applyAlignment="1">
      <alignment horizontal="center" vertical="center" wrapText="1"/>
    </xf>
    <xf numFmtId="0" fontId="8" fillId="0" borderId="54" xfId="0" applyFont="1" applyFill="1" applyBorder="1" applyAlignment="1">
      <alignment horizontal="left" vertical="center" wrapText="1"/>
    </xf>
    <xf numFmtId="0" fontId="8" fillId="0" borderId="56" xfId="0" applyFont="1" applyFill="1" applyBorder="1" applyAlignment="1">
      <alignment horizontal="left" vertical="center" wrapText="1"/>
    </xf>
    <xf numFmtId="0" fontId="8" fillId="0" borderId="58" xfId="0" applyFont="1" applyFill="1" applyBorder="1" applyAlignment="1">
      <alignment horizontal="left" vertical="center" wrapText="1"/>
    </xf>
    <xf numFmtId="0" fontId="8" fillId="0" borderId="59" xfId="0" applyFont="1" applyFill="1" applyBorder="1" applyAlignment="1">
      <alignment horizontal="left" vertical="center" wrapText="1"/>
    </xf>
    <xf numFmtId="0" fontId="8" fillId="5" borderId="54" xfId="0" applyFont="1" applyFill="1" applyBorder="1" applyAlignment="1">
      <alignment horizontal="center" vertical="center" wrapText="1"/>
    </xf>
    <xf numFmtId="0" fontId="8" fillId="5" borderId="54" xfId="0" applyFont="1" applyFill="1" applyBorder="1" applyAlignment="1">
      <alignment horizontal="left" vertical="center" wrapText="1"/>
    </xf>
    <xf numFmtId="0" fontId="8" fillId="5" borderId="56" xfId="0" applyFont="1" applyFill="1" applyBorder="1" applyAlignment="1">
      <alignment horizontal="left" vertical="center" wrapText="1"/>
    </xf>
    <xf numFmtId="1" fontId="14" fillId="0" borderId="0" xfId="5" applyNumberFormat="1" applyFont="1" applyFill="1" applyBorder="1" applyAlignment="1">
      <alignment horizontal="center" vertical="center" wrapText="1"/>
    </xf>
    <xf numFmtId="1" fontId="14" fillId="0" borderId="7" xfId="5" applyNumberFormat="1" applyFont="1" applyFill="1" applyBorder="1" applyAlignment="1">
      <alignment horizontal="center" vertical="center" wrapText="1"/>
    </xf>
    <xf numFmtId="1" fontId="14" fillId="12" borderId="0" xfId="5" applyNumberFormat="1" applyFont="1" applyFill="1" applyBorder="1" applyAlignment="1">
      <alignment horizontal="center" vertical="center" wrapText="1"/>
    </xf>
    <xf numFmtId="1" fontId="14" fillId="12" borderId="7" xfId="5" applyNumberFormat="1" applyFont="1" applyFill="1" applyBorder="1" applyAlignment="1">
      <alignment horizontal="center" vertical="center" wrapText="1"/>
    </xf>
    <xf numFmtId="0" fontId="16" fillId="0" borderId="25" xfId="0" applyFont="1" applyFill="1" applyBorder="1" applyAlignment="1">
      <alignment horizontal="left"/>
    </xf>
    <xf numFmtId="0" fontId="16" fillId="0" borderId="33" xfId="0" applyFont="1" applyFill="1" applyBorder="1" applyAlignment="1">
      <alignment horizontal="left"/>
    </xf>
    <xf numFmtId="0" fontId="16" fillId="0" borderId="12" xfId="0" applyFont="1" applyFill="1" applyBorder="1" applyAlignment="1">
      <alignment horizontal="left"/>
    </xf>
    <xf numFmtId="0" fontId="16" fillId="0" borderId="16" xfId="0" applyFont="1" applyBorder="1" applyAlignment="1">
      <alignment horizontal="left"/>
    </xf>
    <xf numFmtId="0" fontId="16" fillId="0" borderId="17" xfId="0" applyFont="1" applyBorder="1" applyAlignment="1">
      <alignment horizontal="left"/>
    </xf>
    <xf numFmtId="0" fontId="16" fillId="0" borderId="34" xfId="0" applyFont="1" applyBorder="1" applyAlignment="1">
      <alignment horizontal="left"/>
    </xf>
    <xf numFmtId="0" fontId="6" fillId="0" borderId="16" xfId="0" applyFont="1" applyBorder="1" applyAlignment="1">
      <alignment horizontal="left"/>
    </xf>
    <xf numFmtId="0" fontId="6" fillId="0" borderId="17" xfId="0" applyFont="1" applyBorder="1" applyAlignment="1">
      <alignment horizontal="left"/>
    </xf>
    <xf numFmtId="0" fontId="6" fillId="0" borderId="34" xfId="0" applyFont="1" applyBorder="1" applyAlignment="1">
      <alignment horizontal="left"/>
    </xf>
    <xf numFmtId="0" fontId="16" fillId="0" borderId="25" xfId="0" applyFont="1" applyBorder="1" applyAlignment="1">
      <alignment horizontal="left"/>
    </xf>
    <xf numFmtId="0" fontId="16" fillId="0" borderId="33" xfId="0" applyFont="1" applyBorder="1" applyAlignment="1">
      <alignment horizontal="left"/>
    </xf>
    <xf numFmtId="0" fontId="16" fillId="0" borderId="12" xfId="0" applyFont="1" applyBorder="1" applyAlignment="1">
      <alignment horizontal="left"/>
    </xf>
    <xf numFmtId="0" fontId="6" fillId="2" borderId="31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16" fillId="0" borderId="40" xfId="0" applyFont="1" applyBorder="1" applyAlignment="1">
      <alignment horizontal="left"/>
    </xf>
    <xf numFmtId="0" fontId="16" fillId="0" borderId="41" xfId="0" applyFont="1" applyBorder="1" applyAlignment="1">
      <alignment horizontal="left"/>
    </xf>
    <xf numFmtId="0" fontId="16" fillId="0" borderId="27" xfId="0" applyFont="1" applyBorder="1" applyAlignment="1">
      <alignment horizontal="left"/>
    </xf>
    <xf numFmtId="0" fontId="16" fillId="0" borderId="36" xfId="0" applyFont="1" applyBorder="1" applyAlignment="1">
      <alignment horizontal="left"/>
    </xf>
    <xf numFmtId="0" fontId="16" fillId="0" borderId="13" xfId="0" applyFont="1" applyBorder="1" applyAlignment="1">
      <alignment horizontal="left"/>
    </xf>
    <xf numFmtId="0" fontId="1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/>
    </xf>
    <xf numFmtId="0" fontId="6" fillId="3" borderId="0" xfId="0" applyFont="1" applyFill="1" applyBorder="1" applyAlignment="1">
      <alignment horizontal="left"/>
    </xf>
    <xf numFmtId="0" fontId="6" fillId="3" borderId="31" xfId="0" applyFont="1" applyFill="1" applyBorder="1" applyAlignment="1">
      <alignment horizontal="center"/>
    </xf>
    <xf numFmtId="0" fontId="6" fillId="3" borderId="32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7" fillId="4" borderId="31" xfId="0" applyFont="1" applyFill="1" applyBorder="1" applyAlignment="1">
      <alignment horizontal="center" vertical="center"/>
    </xf>
    <xf numFmtId="0" fontId="7" fillId="4" borderId="32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45" xfId="0" applyFont="1" applyFill="1" applyBorder="1" applyAlignment="1">
      <alignment horizontal="center" vertical="center"/>
    </xf>
    <xf numFmtId="0" fontId="7" fillId="4" borderId="6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0" borderId="39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167" fontId="6" fillId="0" borderId="28" xfId="5" applyNumberFormat="1" applyFont="1" applyBorder="1" applyAlignment="1">
      <alignment horizontal="center" vertical="center"/>
    </xf>
    <xf numFmtId="167" fontId="6" fillId="0" borderId="28" xfId="0" applyNumberFormat="1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0" fontId="7" fillId="4" borderId="29" xfId="0" applyFont="1" applyFill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3" borderId="8" xfId="0" applyFont="1" applyFill="1" applyBorder="1" applyAlignment="1">
      <alignment horizontal="left"/>
    </xf>
    <xf numFmtId="0" fontId="6" fillId="3" borderId="9" xfId="0" applyFont="1" applyFill="1" applyBorder="1" applyAlignment="1">
      <alignment horizontal="left"/>
    </xf>
    <xf numFmtId="0" fontId="10" fillId="4" borderId="31" xfId="0" applyFont="1" applyFill="1" applyBorder="1" applyAlignment="1">
      <alignment horizontal="center" vertical="center" wrapText="1"/>
    </xf>
    <xf numFmtId="0" fontId="10" fillId="4" borderId="3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167" fontId="6" fillId="0" borderId="17" xfId="5" applyNumberFormat="1" applyFont="1" applyBorder="1" applyAlignment="1">
      <alignment horizontal="center" vertical="center"/>
    </xf>
    <xf numFmtId="22" fontId="8" fillId="2" borderId="31" xfId="0" applyNumberFormat="1" applyFont="1" applyFill="1" applyBorder="1" applyAlignment="1">
      <alignment horizontal="center" wrapText="1"/>
    </xf>
    <xf numFmtId="22" fontId="8" fillId="2" borderId="32" xfId="0" applyNumberFormat="1" applyFont="1" applyFill="1" applyBorder="1" applyAlignment="1">
      <alignment horizontal="center" wrapText="1"/>
    </xf>
    <xf numFmtId="22" fontId="8" fillId="2" borderId="2" xfId="0" applyNumberFormat="1" applyFont="1" applyFill="1" applyBorder="1" applyAlignment="1">
      <alignment horizontal="center" wrapText="1"/>
    </xf>
    <xf numFmtId="0" fontId="6" fillId="0" borderId="19" xfId="0" applyFont="1" applyBorder="1" applyAlignment="1">
      <alignment horizontal="center" vertical="center"/>
    </xf>
    <xf numFmtId="0" fontId="7" fillId="4" borderId="35" xfId="0" applyFont="1" applyFill="1" applyBorder="1" applyAlignment="1">
      <alignment horizontal="center" vertical="center"/>
    </xf>
    <xf numFmtId="0" fontId="7" fillId="4" borderId="37" xfId="0" applyFont="1" applyFill="1" applyBorder="1" applyAlignment="1">
      <alignment horizontal="center" vertical="center"/>
    </xf>
    <xf numFmtId="0" fontId="16" fillId="0" borderId="35" xfId="0" applyFont="1" applyBorder="1" applyAlignment="1">
      <alignment horizontal="left"/>
    </xf>
    <xf numFmtId="0" fontId="16" fillId="0" borderId="37" xfId="0" applyFont="1" applyBorder="1" applyAlignment="1">
      <alignment horizontal="left"/>
    </xf>
    <xf numFmtId="0" fontId="16" fillId="0" borderId="11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13" fillId="0" borderId="32" xfId="0" applyFont="1" applyBorder="1" applyAlignment="1">
      <alignment horizontal="center" vertical="center"/>
    </xf>
    <xf numFmtId="0" fontId="6" fillId="0" borderId="19" xfId="0" applyFont="1" applyBorder="1" applyAlignment="1">
      <alignment horizontal="left"/>
    </xf>
    <xf numFmtId="0" fontId="6" fillId="0" borderId="20" xfId="0" applyFont="1" applyBorder="1" applyAlignment="1">
      <alignment horizontal="left"/>
    </xf>
    <xf numFmtId="0" fontId="6" fillId="0" borderId="38" xfId="0" applyFont="1" applyBorder="1" applyAlignment="1">
      <alignment horizontal="left"/>
    </xf>
    <xf numFmtId="0" fontId="16" fillId="0" borderId="44" xfId="0" applyFont="1" applyBorder="1" applyAlignment="1">
      <alignment horizontal="left"/>
    </xf>
    <xf numFmtId="0" fontId="0" fillId="0" borderId="6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2" fillId="5" borderId="57" xfId="0" applyFont="1" applyFill="1" applyBorder="1" applyAlignment="1">
      <alignment horizontal="center" vertical="center" wrapText="1"/>
    </xf>
    <xf numFmtId="0" fontId="12" fillId="5" borderId="58" xfId="0" applyFont="1" applyFill="1" applyBorder="1" applyAlignment="1">
      <alignment horizontal="center" vertical="center" wrapText="1"/>
    </xf>
    <xf numFmtId="0" fontId="12" fillId="0" borderId="58" xfId="0" applyFont="1" applyFill="1" applyBorder="1" applyAlignment="1">
      <alignment horizontal="center" vertical="center" wrapText="1"/>
    </xf>
    <xf numFmtId="0" fontId="12" fillId="0" borderId="59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/>
    </xf>
    <xf numFmtId="0" fontId="12" fillId="5" borderId="55" xfId="0" applyFont="1" applyFill="1" applyBorder="1" applyAlignment="1">
      <alignment horizontal="center" vertical="center" wrapText="1"/>
    </xf>
    <xf numFmtId="0" fontId="12" fillId="5" borderId="54" xfId="0" applyFont="1" applyFill="1" applyBorder="1" applyAlignment="1">
      <alignment horizontal="center" vertical="center" wrapText="1"/>
    </xf>
    <xf numFmtId="0" fontId="12" fillId="0" borderId="54" xfId="0" applyFont="1" applyFill="1" applyBorder="1" applyAlignment="1">
      <alignment horizontal="center" vertical="center" wrapText="1"/>
    </xf>
    <xf numFmtId="0" fontId="12" fillId="0" borderId="56" xfId="0" applyFont="1" applyFill="1" applyBorder="1" applyAlignment="1">
      <alignment horizontal="center" vertical="center" wrapText="1"/>
    </xf>
    <xf numFmtId="0" fontId="6" fillId="0" borderId="58" xfId="0" applyFont="1" applyFill="1" applyBorder="1" applyAlignment="1">
      <alignment horizontal="center" vertical="center"/>
    </xf>
    <xf numFmtId="0" fontId="6" fillId="0" borderId="58" xfId="0" applyFont="1" applyFill="1" applyBorder="1" applyAlignment="1">
      <alignment horizontal="left" vertical="center"/>
    </xf>
    <xf numFmtId="0" fontId="6" fillId="0" borderId="59" xfId="0" applyFont="1" applyFill="1" applyBorder="1" applyAlignment="1">
      <alignment horizontal="left" vertical="center"/>
    </xf>
    <xf numFmtId="0" fontId="12" fillId="0" borderId="60" xfId="0" applyFont="1" applyFill="1" applyBorder="1" applyAlignment="1">
      <alignment horizontal="center" vertical="center" wrapText="1"/>
    </xf>
    <xf numFmtId="0" fontId="12" fillId="0" borderId="61" xfId="0" applyFont="1" applyFill="1" applyBorder="1" applyAlignment="1">
      <alignment horizontal="center" vertical="center" wrapText="1"/>
    </xf>
    <xf numFmtId="0" fontId="12" fillId="0" borderId="62" xfId="0" applyFont="1" applyFill="1" applyBorder="1" applyAlignment="1">
      <alignment horizontal="center" vertical="center" wrapText="1"/>
    </xf>
    <xf numFmtId="0" fontId="13" fillId="9" borderId="17" xfId="0" applyFont="1" applyFill="1" applyBorder="1" applyAlignment="1">
      <alignment horizontal="center" vertical="center" wrapText="1"/>
    </xf>
    <xf numFmtId="0" fontId="8" fillId="5" borderId="76" xfId="0" applyFont="1" applyFill="1" applyBorder="1" applyAlignment="1">
      <alignment horizontal="center" vertical="center" wrapText="1"/>
    </xf>
    <xf numFmtId="0" fontId="8" fillId="5" borderId="76" xfId="0" applyFont="1" applyFill="1" applyBorder="1" applyAlignment="1">
      <alignment horizontal="left" vertical="center" wrapText="1"/>
    </xf>
    <xf numFmtId="0" fontId="8" fillId="5" borderId="77" xfId="0" applyFont="1" applyFill="1" applyBorder="1" applyAlignment="1">
      <alignment horizontal="left" vertical="center" wrapText="1"/>
    </xf>
    <xf numFmtId="0" fontId="8" fillId="0" borderId="76" xfId="0" applyFont="1" applyFill="1" applyBorder="1" applyAlignment="1">
      <alignment horizontal="center" vertical="center"/>
    </xf>
    <xf numFmtId="20" fontId="8" fillId="0" borderId="76" xfId="0" applyNumberFormat="1" applyFont="1" applyFill="1" applyBorder="1" applyAlignment="1">
      <alignment horizontal="center" vertical="center"/>
    </xf>
    <xf numFmtId="0" fontId="8" fillId="0" borderId="76" xfId="0" applyFont="1" applyFill="1" applyBorder="1" applyAlignment="1">
      <alignment horizontal="center" vertical="center" wrapText="1"/>
    </xf>
    <xf numFmtId="0" fontId="8" fillId="0" borderId="76" xfId="0" applyFont="1" applyFill="1" applyBorder="1" applyAlignment="1">
      <alignment horizontal="left" vertical="center" wrapText="1"/>
    </xf>
    <xf numFmtId="0" fontId="8" fillId="0" borderId="7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center" vertical="center"/>
    </xf>
    <xf numFmtId="22" fontId="8" fillId="2" borderId="31" xfId="0" applyNumberFormat="1" applyFont="1" applyFill="1" applyBorder="1" applyAlignment="1">
      <alignment horizontal="left" wrapText="1"/>
    </xf>
    <xf numFmtId="22" fontId="8" fillId="2" borderId="32" xfId="0" applyNumberFormat="1" applyFont="1" applyFill="1" applyBorder="1" applyAlignment="1">
      <alignment horizontal="left" wrapText="1"/>
    </xf>
    <xf numFmtId="22" fontId="8" fillId="2" borderId="2" xfId="0" applyNumberFormat="1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2" fillId="7" borderId="4" xfId="0" applyFont="1" applyFill="1" applyBorder="1" applyAlignment="1">
      <alignment horizontal="center" vertical="center"/>
    </xf>
    <xf numFmtId="0" fontId="22" fillId="7" borderId="9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10" fillId="4" borderId="31" xfId="0" applyFont="1" applyFill="1" applyBorder="1" applyAlignment="1">
      <alignment horizontal="center" wrapText="1"/>
    </xf>
    <xf numFmtId="0" fontId="10" fillId="4" borderId="32" xfId="0" applyFont="1" applyFill="1" applyBorder="1" applyAlignment="1">
      <alignment horizontal="center" wrapText="1"/>
    </xf>
    <xf numFmtId="0" fontId="10" fillId="4" borderId="2" xfId="0" applyFont="1" applyFill="1" applyBorder="1" applyAlignment="1">
      <alignment horizontal="center" wrapText="1"/>
    </xf>
    <xf numFmtId="0" fontId="6" fillId="0" borderId="18" xfId="0" applyFont="1" applyBorder="1" applyAlignment="1">
      <alignment horizontal="center" vertical="center"/>
    </xf>
    <xf numFmtId="1" fontId="8" fillId="0" borderId="0" xfId="5" applyNumberFormat="1" applyFont="1" applyFill="1" applyBorder="1" applyAlignment="1">
      <alignment horizontal="center" vertical="center" wrapText="1"/>
    </xf>
    <xf numFmtId="1" fontId="8" fillId="0" borderId="7" xfId="5" applyNumberFormat="1" applyFont="1" applyFill="1" applyBorder="1" applyAlignment="1">
      <alignment horizontal="center" vertical="center" wrapText="1"/>
    </xf>
    <xf numFmtId="0" fontId="8" fillId="0" borderId="61" xfId="0" applyFont="1" applyFill="1" applyBorder="1" applyAlignment="1">
      <alignment horizontal="center" vertical="center"/>
    </xf>
    <xf numFmtId="20" fontId="8" fillId="0" borderId="61" xfId="0" applyNumberFormat="1" applyFont="1" applyFill="1" applyBorder="1" applyAlignment="1">
      <alignment horizontal="center" vertical="center"/>
    </xf>
    <xf numFmtId="0" fontId="8" fillId="0" borderId="61" xfId="0" applyFont="1" applyFill="1" applyBorder="1" applyAlignment="1">
      <alignment horizontal="center" vertical="center" wrapText="1"/>
    </xf>
    <xf numFmtId="0" fontId="8" fillId="0" borderId="61" xfId="0" applyFont="1" applyFill="1" applyBorder="1" applyAlignment="1">
      <alignment horizontal="left" vertical="center" wrapText="1"/>
    </xf>
    <xf numFmtId="0" fontId="8" fillId="0" borderId="62" xfId="0" applyFont="1" applyFill="1" applyBorder="1" applyAlignment="1">
      <alignment horizontal="left" vertical="center" wrapText="1"/>
    </xf>
    <xf numFmtId="0" fontId="16" fillId="0" borderId="65" xfId="0" applyFont="1" applyBorder="1" applyAlignment="1">
      <alignment horizontal="left"/>
    </xf>
    <xf numFmtId="0" fontId="16" fillId="0" borderId="31" xfId="0" applyFont="1" applyFill="1" applyBorder="1" applyAlignment="1">
      <alignment horizontal="center"/>
    </xf>
    <xf numFmtId="0" fontId="16" fillId="0" borderId="2" xfId="0" applyFont="1" applyFill="1" applyBorder="1" applyAlignment="1">
      <alignment horizontal="center"/>
    </xf>
    <xf numFmtId="0" fontId="13" fillId="0" borderId="9" xfId="0" applyFont="1" applyBorder="1" applyAlignment="1">
      <alignment horizontal="center" vertical="center"/>
    </xf>
    <xf numFmtId="20" fontId="8" fillId="5" borderId="66" xfId="0" applyNumberFormat="1" applyFont="1" applyFill="1" applyBorder="1" applyAlignment="1">
      <alignment horizontal="center" vertical="center"/>
    </xf>
    <xf numFmtId="20" fontId="8" fillId="5" borderId="67" xfId="0" applyNumberFormat="1" applyFont="1" applyFill="1" applyBorder="1" applyAlignment="1">
      <alignment horizontal="center" vertical="center"/>
    </xf>
    <xf numFmtId="0" fontId="8" fillId="5" borderId="66" xfId="0" applyFont="1" applyFill="1" applyBorder="1" applyAlignment="1">
      <alignment horizontal="center" vertical="center" wrapText="1"/>
    </xf>
    <xf numFmtId="0" fontId="8" fillId="5" borderId="67" xfId="0" applyFont="1" applyFill="1" applyBorder="1" applyAlignment="1">
      <alignment horizontal="center" vertical="center" wrapText="1"/>
    </xf>
    <xf numFmtId="0" fontId="8" fillId="0" borderId="54" xfId="0" applyFont="1" applyFill="1" applyBorder="1" applyAlignment="1">
      <alignment horizontal="left" vertical="center"/>
    </xf>
    <xf numFmtId="0" fontId="8" fillId="5" borderId="66" xfId="0" applyFont="1" applyFill="1" applyBorder="1" applyAlignment="1">
      <alignment horizontal="center" vertical="center"/>
    </xf>
    <xf numFmtId="0" fontId="8" fillId="5" borderId="67" xfId="0" applyFont="1" applyFill="1" applyBorder="1" applyAlignment="1">
      <alignment horizontal="center" vertical="center"/>
    </xf>
    <xf numFmtId="0" fontId="11" fillId="7" borderId="31" xfId="0" applyFont="1" applyFill="1" applyBorder="1" applyAlignment="1">
      <alignment horizontal="center" vertical="center" wrapText="1"/>
    </xf>
    <xf numFmtId="0" fontId="11" fillId="7" borderId="32" xfId="0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center" vertical="center" wrapText="1"/>
    </xf>
    <xf numFmtId="0" fontId="7" fillId="4" borderId="64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31" xfId="0" applyFont="1" applyFill="1" applyBorder="1" applyAlignment="1">
      <alignment horizontal="center" vertical="center" wrapText="1"/>
    </xf>
    <xf numFmtId="20" fontId="8" fillId="0" borderId="58" xfId="0" applyNumberFormat="1" applyFont="1" applyFill="1" applyBorder="1" applyAlignment="1">
      <alignment horizontal="center" vertical="center"/>
    </xf>
    <xf numFmtId="0" fontId="11" fillId="7" borderId="8" xfId="0" applyFont="1" applyFill="1" applyBorder="1" applyAlignment="1">
      <alignment horizontal="center" vertical="center" wrapText="1"/>
    </xf>
    <xf numFmtId="0" fontId="11" fillId="7" borderId="9" xfId="0" applyFont="1" applyFill="1" applyBorder="1" applyAlignment="1">
      <alignment horizontal="center" vertical="center" wrapText="1"/>
    </xf>
    <xf numFmtId="0" fontId="11" fillId="7" borderId="10" xfId="0" applyFont="1" applyFill="1" applyBorder="1" applyAlignment="1">
      <alignment horizontal="center" vertical="center" wrapText="1"/>
    </xf>
    <xf numFmtId="0" fontId="8" fillId="5" borderId="61" xfId="0" applyFont="1" applyFill="1" applyBorder="1" applyAlignment="1">
      <alignment horizontal="center" vertical="center"/>
    </xf>
    <xf numFmtId="20" fontId="8" fillId="5" borderId="61" xfId="0" applyNumberFormat="1" applyFont="1" applyFill="1" applyBorder="1" applyAlignment="1">
      <alignment horizontal="center" vertical="center"/>
    </xf>
    <xf numFmtId="0" fontId="8" fillId="5" borderId="61" xfId="0" applyFont="1" applyFill="1" applyBorder="1" applyAlignment="1">
      <alignment horizontal="center" vertical="center" wrapText="1"/>
    </xf>
    <xf numFmtId="0" fontId="8" fillId="5" borderId="61" xfId="0" applyFont="1" applyFill="1" applyBorder="1" applyAlignment="1">
      <alignment horizontal="left" vertical="center" wrapText="1"/>
    </xf>
    <xf numFmtId="0" fontId="8" fillId="5" borderId="69" xfId="0" applyFont="1" applyFill="1" applyBorder="1" applyAlignment="1">
      <alignment horizontal="center" vertical="center"/>
    </xf>
    <xf numFmtId="0" fontId="8" fillId="5" borderId="70" xfId="0" applyFont="1" applyFill="1" applyBorder="1" applyAlignment="1">
      <alignment horizontal="center" vertical="center"/>
    </xf>
    <xf numFmtId="20" fontId="8" fillId="5" borderId="69" xfId="0" applyNumberFormat="1" applyFont="1" applyFill="1" applyBorder="1" applyAlignment="1">
      <alignment horizontal="center" vertical="center"/>
    </xf>
    <xf numFmtId="20" fontId="8" fillId="5" borderId="70" xfId="0" applyNumberFormat="1" applyFont="1" applyFill="1" applyBorder="1" applyAlignment="1">
      <alignment horizontal="center" vertical="center"/>
    </xf>
    <xf numFmtId="0" fontId="8" fillId="5" borderId="69" xfId="0" applyFont="1" applyFill="1" applyBorder="1" applyAlignment="1">
      <alignment horizontal="center" vertical="center" wrapText="1"/>
    </xf>
    <xf numFmtId="0" fontId="8" fillId="5" borderId="70" xfId="0" applyFont="1" applyFill="1" applyBorder="1" applyAlignment="1">
      <alignment horizontal="center" vertical="center" wrapText="1"/>
    </xf>
    <xf numFmtId="0" fontId="6" fillId="0" borderId="68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10" fillId="4" borderId="17" xfId="0" applyFont="1" applyFill="1" applyBorder="1" applyAlignment="1">
      <alignment horizontal="center" wrapText="1"/>
    </xf>
    <xf numFmtId="0" fontId="7" fillId="4" borderId="17" xfId="0" applyFont="1" applyFill="1" applyBorder="1" applyAlignment="1">
      <alignment horizontal="center" vertical="center"/>
    </xf>
    <xf numFmtId="0" fontId="7" fillId="4" borderId="34" xfId="0" applyFont="1" applyFill="1" applyBorder="1" applyAlignment="1">
      <alignment horizontal="center" vertical="center"/>
    </xf>
    <xf numFmtId="0" fontId="7" fillId="4" borderId="33" xfId="0" applyFont="1" applyFill="1" applyBorder="1" applyAlignment="1">
      <alignment horizontal="center" vertical="center"/>
    </xf>
    <xf numFmtId="0" fontId="7" fillId="4" borderId="82" xfId="0" applyFont="1" applyFill="1" applyBorder="1" applyAlignment="1">
      <alignment horizontal="center" vertical="center"/>
    </xf>
    <xf numFmtId="0" fontId="16" fillId="0" borderId="17" xfId="0" applyFont="1" applyFill="1" applyBorder="1" applyAlignment="1">
      <alignment horizontal="left"/>
    </xf>
    <xf numFmtId="0" fontId="6" fillId="0" borderId="17" xfId="0" applyFont="1" applyBorder="1" applyAlignment="1">
      <alignment horizontal="left" vertical="center"/>
    </xf>
    <xf numFmtId="0" fontId="26" fillId="0" borderId="43" xfId="0" applyFont="1" applyBorder="1" applyAlignment="1">
      <alignment horizontal="left" vertical="center" wrapText="1" indent="4"/>
    </xf>
    <xf numFmtId="0" fontId="26" fillId="0" borderId="42" xfId="0" applyFont="1" applyBorder="1" applyAlignment="1">
      <alignment horizontal="left" vertical="center" wrapText="1" indent="4"/>
    </xf>
    <xf numFmtId="0" fontId="26" fillId="0" borderId="63" xfId="0" applyFont="1" applyBorder="1" applyAlignment="1">
      <alignment horizontal="left" vertical="center" wrapText="1" indent="4"/>
    </xf>
    <xf numFmtId="0" fontId="16" fillId="0" borderId="17" xfId="0" applyFont="1" applyFill="1" applyBorder="1" applyAlignment="1">
      <alignment horizontal="center"/>
    </xf>
    <xf numFmtId="0" fontId="0" fillId="0" borderId="17" xfId="0" applyBorder="1" applyAlignment="1">
      <alignment horizontal="center" vertical="center"/>
    </xf>
    <xf numFmtId="0" fontId="16" fillId="11" borderId="34" xfId="0" applyFont="1" applyFill="1" applyBorder="1" applyAlignment="1">
      <alignment horizontal="center" vertical="center"/>
    </xf>
    <xf numFmtId="0" fontId="16" fillId="11" borderId="33" xfId="0" applyFont="1" applyFill="1" applyBorder="1" applyAlignment="1">
      <alignment horizontal="center" vertical="center"/>
    </xf>
    <xf numFmtId="0" fontId="16" fillId="11" borderId="82" xfId="0" applyFont="1" applyFill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82" xfId="0" applyFont="1" applyBorder="1" applyAlignment="1">
      <alignment horizontal="center" vertical="center"/>
    </xf>
    <xf numFmtId="0" fontId="16" fillId="11" borderId="17" xfId="0" applyFont="1" applyFill="1" applyBorder="1" applyAlignment="1">
      <alignment horizontal="center" vertical="center"/>
    </xf>
    <xf numFmtId="0" fontId="12" fillId="0" borderId="102" xfId="0" applyFont="1" applyFill="1" applyBorder="1" applyAlignment="1">
      <alignment horizontal="center" vertical="center" wrapText="1"/>
    </xf>
    <xf numFmtId="0" fontId="12" fillId="0" borderId="94" xfId="0" applyFont="1" applyFill="1" applyBorder="1" applyAlignment="1">
      <alignment horizontal="center" vertical="center" wrapText="1"/>
    </xf>
    <xf numFmtId="0" fontId="12" fillId="0" borderId="104" xfId="0" applyFont="1" applyFill="1" applyBorder="1" applyAlignment="1">
      <alignment horizontal="center" vertical="center" wrapText="1"/>
    </xf>
    <xf numFmtId="0" fontId="12" fillId="5" borderId="101" xfId="0" applyFont="1" applyFill="1" applyBorder="1" applyAlignment="1">
      <alignment horizontal="center" vertical="center" wrapText="1"/>
    </xf>
    <xf numFmtId="0" fontId="12" fillId="5" borderId="81" xfId="0" applyFont="1" applyFill="1" applyBorder="1" applyAlignment="1">
      <alignment horizontal="center" vertical="center" wrapText="1"/>
    </xf>
    <xf numFmtId="0" fontId="12" fillId="5" borderId="67" xfId="0" applyFont="1" applyFill="1" applyBorder="1" applyAlignment="1">
      <alignment horizontal="center" vertical="center" wrapText="1"/>
    </xf>
    <xf numFmtId="0" fontId="12" fillId="5" borderId="103" xfId="0" applyFont="1" applyFill="1" applyBorder="1" applyAlignment="1">
      <alignment horizontal="center" vertical="center" wrapText="1"/>
    </xf>
    <xf numFmtId="0" fontId="12" fillId="5" borderId="96" xfId="0" applyFont="1" applyFill="1" applyBorder="1" applyAlignment="1">
      <alignment horizontal="center" vertical="center" wrapText="1"/>
    </xf>
    <xf numFmtId="0" fontId="12" fillId="5" borderId="98" xfId="0" applyFont="1" applyFill="1" applyBorder="1" applyAlignment="1">
      <alignment horizontal="center" vertical="center" wrapText="1"/>
    </xf>
    <xf numFmtId="0" fontId="8" fillId="5" borderId="42" xfId="0" applyFont="1" applyFill="1" applyBorder="1" applyAlignment="1">
      <alignment horizontal="center" vertical="center"/>
    </xf>
    <xf numFmtId="20" fontId="8" fillId="5" borderId="42" xfId="0" applyNumberFormat="1" applyFont="1" applyFill="1" applyBorder="1" applyAlignment="1">
      <alignment horizontal="center" vertical="center"/>
    </xf>
    <xf numFmtId="0" fontId="12" fillId="5" borderId="99" xfId="0" applyFont="1" applyFill="1" applyBorder="1" applyAlignment="1">
      <alignment horizontal="center" vertical="center" wrapText="1"/>
    </xf>
    <xf numFmtId="0" fontId="12" fillId="5" borderId="87" xfId="0" applyFont="1" applyFill="1" applyBorder="1" applyAlignment="1">
      <alignment horizontal="center" vertical="center" wrapText="1"/>
    </xf>
    <xf numFmtId="0" fontId="12" fillId="5" borderId="88" xfId="0" applyFont="1" applyFill="1" applyBorder="1" applyAlignment="1">
      <alignment horizontal="center" vertical="center" wrapText="1"/>
    </xf>
    <xf numFmtId="0" fontId="12" fillId="0" borderId="100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11" fillId="7" borderId="34" xfId="0" applyFont="1" applyFill="1" applyBorder="1" applyAlignment="1">
      <alignment horizontal="center" vertical="center" wrapText="1"/>
    </xf>
    <xf numFmtId="0" fontId="11" fillId="7" borderId="33" xfId="0" applyFont="1" applyFill="1" applyBorder="1" applyAlignment="1">
      <alignment horizontal="center" vertical="center" wrapText="1"/>
    </xf>
    <xf numFmtId="0" fontId="11" fillId="7" borderId="82" xfId="0" applyFont="1" applyFill="1" applyBorder="1" applyAlignment="1">
      <alignment horizontal="center" vertical="center" wrapText="1"/>
    </xf>
    <xf numFmtId="0" fontId="0" fillId="0" borderId="84" xfId="0" applyFont="1" applyBorder="1" applyAlignment="1">
      <alignment horizontal="center" vertical="center"/>
    </xf>
    <xf numFmtId="0" fontId="0" fillId="0" borderId="83" xfId="0" applyFont="1" applyBorder="1" applyAlignment="1">
      <alignment horizontal="center" vertical="center"/>
    </xf>
    <xf numFmtId="0" fontId="8" fillId="5" borderId="95" xfId="0" applyFont="1" applyFill="1" applyBorder="1" applyAlignment="1">
      <alignment horizontal="center" vertical="center"/>
    </xf>
    <xf numFmtId="0" fontId="8" fillId="5" borderId="98" xfId="0" applyFont="1" applyFill="1" applyBorder="1" applyAlignment="1">
      <alignment horizontal="center" vertical="center"/>
    </xf>
    <xf numFmtId="20" fontId="8" fillId="5" borderId="95" xfId="0" applyNumberFormat="1" applyFont="1" applyFill="1" applyBorder="1" applyAlignment="1">
      <alignment horizontal="center" vertical="center"/>
    </xf>
    <xf numFmtId="20" fontId="8" fillId="5" borderId="98" xfId="0" applyNumberFormat="1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 wrapText="1"/>
    </xf>
    <xf numFmtId="0" fontId="11" fillId="7" borderId="17" xfId="0" applyFont="1" applyFill="1" applyBorder="1" applyAlignment="1">
      <alignment horizontal="center" vertical="center" wrapText="1"/>
    </xf>
    <xf numFmtId="0" fontId="0" fillId="0" borderId="54" xfId="0" applyFont="1" applyBorder="1" applyAlignment="1">
      <alignment horizontal="center" vertical="center"/>
    </xf>
    <xf numFmtId="0" fontId="0" fillId="0" borderId="94" xfId="0" applyFont="1" applyBorder="1" applyAlignment="1">
      <alignment horizontal="center" vertical="center"/>
    </xf>
    <xf numFmtId="0" fontId="0" fillId="0" borderId="102" xfId="0" applyFont="1" applyBorder="1" applyAlignment="1">
      <alignment horizontal="center" vertical="center"/>
    </xf>
    <xf numFmtId="0" fontId="0" fillId="0" borderId="104" xfId="0" applyFont="1" applyBorder="1" applyAlignment="1">
      <alignment horizontal="center" vertical="center"/>
    </xf>
    <xf numFmtId="0" fontId="25" fillId="6" borderId="17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/>
    </xf>
    <xf numFmtId="0" fontId="26" fillId="0" borderId="44" xfId="0" applyFont="1" applyBorder="1" applyAlignment="1">
      <alignment horizontal="center" vertical="center" wrapText="1"/>
    </xf>
    <xf numFmtId="0" fontId="26" fillId="0" borderId="41" xfId="0" applyFont="1" applyBorder="1" applyAlignment="1">
      <alignment horizontal="center" vertical="center" wrapText="1"/>
    </xf>
    <xf numFmtId="0" fontId="26" fillId="0" borderId="85" xfId="0" applyFont="1" applyBorder="1" applyAlignment="1">
      <alignment horizontal="center" vertical="center" wrapText="1"/>
    </xf>
    <xf numFmtId="0" fontId="26" fillId="0" borderId="43" xfId="0" applyFont="1" applyBorder="1" applyAlignment="1">
      <alignment horizontal="left" vertical="center" wrapText="1" indent="5"/>
    </xf>
    <xf numFmtId="0" fontId="26" fillId="0" borderId="42" xfId="0" applyFont="1" applyBorder="1" applyAlignment="1">
      <alignment horizontal="left" vertical="center" wrapText="1" indent="5"/>
    </xf>
    <xf numFmtId="0" fontId="26" fillId="0" borderId="63" xfId="0" applyFont="1" applyBorder="1" applyAlignment="1">
      <alignment horizontal="left" vertical="center" wrapText="1" indent="5"/>
    </xf>
    <xf numFmtId="0" fontId="7" fillId="4" borderId="44" xfId="0" applyFont="1" applyFill="1" applyBorder="1" applyAlignment="1">
      <alignment horizontal="center" vertical="center" wrapText="1"/>
    </xf>
    <xf numFmtId="0" fontId="7" fillId="4" borderId="85" xfId="0" applyFont="1" applyFill="1" applyBorder="1" applyAlignment="1">
      <alignment horizontal="center" vertical="center" wrapText="1"/>
    </xf>
    <xf numFmtId="0" fontId="0" fillId="0" borderId="61" xfId="0" applyFont="1" applyBorder="1" applyAlignment="1">
      <alignment horizontal="center" vertical="center"/>
    </xf>
    <xf numFmtId="0" fontId="0" fillId="0" borderId="100" xfId="0" applyFont="1" applyBorder="1" applyAlignment="1">
      <alignment horizontal="center" vertical="center"/>
    </xf>
    <xf numFmtId="0" fontId="27" fillId="0" borderId="91" xfId="0" applyFont="1" applyBorder="1" applyAlignment="1">
      <alignment horizontal="left"/>
    </xf>
    <xf numFmtId="0" fontId="27" fillId="0" borderId="54" xfId="0" applyFont="1" applyBorder="1" applyAlignment="1">
      <alignment horizontal="left"/>
    </xf>
    <xf numFmtId="0" fontId="0" fillId="0" borderId="102" xfId="0" applyBorder="1" applyAlignment="1">
      <alignment horizontal="center"/>
    </xf>
    <xf numFmtId="0" fontId="27" fillId="0" borderId="93" xfId="0" applyFont="1" applyBorder="1" applyAlignment="1">
      <alignment horizontal="left"/>
    </xf>
    <xf numFmtId="0" fontId="27" fillId="0" borderId="94" xfId="0" applyFont="1" applyBorder="1" applyAlignment="1">
      <alignment horizontal="left"/>
    </xf>
    <xf numFmtId="0" fontId="0" fillId="0" borderId="94" xfId="0" applyBorder="1" applyAlignment="1">
      <alignment horizontal="center"/>
    </xf>
    <xf numFmtId="0" fontId="0" fillId="0" borderId="104" xfId="0" applyBorder="1" applyAlignment="1">
      <alignment horizontal="center"/>
    </xf>
    <xf numFmtId="0" fontId="24" fillId="14" borderId="17" xfId="0" applyFont="1" applyFill="1" applyBorder="1" applyAlignment="1">
      <alignment horizontal="center" vertical="center"/>
    </xf>
    <xf numFmtId="0" fontId="27" fillId="0" borderId="89" xfId="0" applyFont="1" applyBorder="1" applyAlignment="1">
      <alignment horizontal="left"/>
    </xf>
    <xf numFmtId="0" fontId="27" fillId="0" borderId="61" xfId="0" applyFont="1" applyBorder="1" applyAlignment="1">
      <alignment horizontal="left"/>
    </xf>
    <xf numFmtId="0" fontId="0" fillId="0" borderId="61" xfId="0" applyBorder="1" applyAlignment="1">
      <alignment horizontal="center"/>
    </xf>
    <xf numFmtId="0" fontId="0" fillId="0" borderId="100" xfId="0" applyBorder="1" applyAlignment="1">
      <alignment horizontal="center"/>
    </xf>
    <xf numFmtId="0" fontId="8" fillId="0" borderId="66" xfId="0" applyFont="1" applyFill="1" applyBorder="1" applyAlignment="1">
      <alignment horizontal="center" vertical="center" wrapText="1"/>
    </xf>
    <xf numFmtId="0" fontId="8" fillId="0" borderId="81" xfId="0" applyFont="1" applyFill="1" applyBorder="1" applyAlignment="1">
      <alignment horizontal="center" vertical="center" wrapText="1"/>
    </xf>
    <xf numFmtId="0" fontId="8" fillId="0" borderId="92" xfId="0" applyFont="1" applyFill="1" applyBorder="1" applyAlignment="1">
      <alignment horizontal="center" vertical="center" wrapText="1"/>
    </xf>
    <xf numFmtId="0" fontId="8" fillId="0" borderId="42" xfId="0" applyFont="1" applyFill="1" applyBorder="1" applyAlignment="1">
      <alignment horizontal="center" vertical="center" wrapText="1"/>
    </xf>
    <xf numFmtId="0" fontId="8" fillId="0" borderId="95" xfId="0" applyFont="1" applyFill="1" applyBorder="1" applyAlignment="1">
      <alignment horizontal="center" vertical="center" wrapText="1"/>
    </xf>
    <xf numFmtId="0" fontId="8" fillId="0" borderId="96" xfId="0" applyFont="1" applyFill="1" applyBorder="1" applyAlignment="1">
      <alignment horizontal="center" vertical="center" wrapText="1"/>
    </xf>
    <xf numFmtId="0" fontId="8" fillId="0" borderId="97" xfId="0" applyFont="1" applyFill="1" applyBorder="1" applyAlignment="1">
      <alignment horizontal="center" vertical="center" wrapText="1"/>
    </xf>
    <xf numFmtId="0" fontId="8" fillId="0" borderId="86" xfId="0" applyFont="1" applyFill="1" applyBorder="1" applyAlignment="1">
      <alignment horizontal="center" vertical="center" wrapText="1"/>
    </xf>
    <xf numFmtId="0" fontId="8" fillId="0" borderId="87" xfId="0" applyFont="1" applyFill="1" applyBorder="1" applyAlignment="1">
      <alignment horizontal="center" vertical="center" wrapText="1"/>
    </xf>
    <xf numFmtId="0" fontId="8" fillId="0" borderId="90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7" fillId="4" borderId="22" xfId="0" applyFont="1" applyFill="1" applyBorder="1" applyAlignment="1">
      <alignment horizontal="center" vertical="center"/>
    </xf>
    <xf numFmtId="0" fontId="7" fillId="4" borderId="50" xfId="0" applyFont="1" applyFill="1" applyBorder="1" applyAlignment="1">
      <alignment horizontal="center" vertical="center"/>
    </xf>
    <xf numFmtId="0" fontId="6" fillId="0" borderId="72" xfId="0" applyFont="1" applyBorder="1" applyAlignment="1">
      <alignment horizontal="center" vertical="center"/>
    </xf>
    <xf numFmtId="0" fontId="6" fillId="0" borderId="73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73" xfId="0" applyFont="1" applyBorder="1" applyAlignment="1">
      <alignment horizontal="center" vertical="center"/>
    </xf>
    <xf numFmtId="0" fontId="6" fillId="0" borderId="48" xfId="0" applyFont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left"/>
    </xf>
    <xf numFmtId="0" fontId="6" fillId="0" borderId="15" xfId="0" applyFont="1" applyBorder="1" applyAlignment="1">
      <alignment horizontal="left"/>
    </xf>
    <xf numFmtId="0" fontId="6" fillId="0" borderId="49" xfId="0" applyFont="1" applyBorder="1" applyAlignment="1">
      <alignment horizontal="center" vertical="center"/>
    </xf>
    <xf numFmtId="0" fontId="7" fillId="4" borderId="22" xfId="0" applyFont="1" applyFill="1" applyBorder="1" applyAlignment="1">
      <alignment horizontal="center" vertical="center" wrapText="1"/>
    </xf>
    <xf numFmtId="0" fontId="7" fillId="4" borderId="50" xfId="0" applyFont="1" applyFill="1" applyBorder="1" applyAlignment="1">
      <alignment horizontal="center" vertical="center" wrapText="1"/>
    </xf>
    <xf numFmtId="0" fontId="20" fillId="4" borderId="31" xfId="0" applyFont="1" applyFill="1" applyBorder="1" applyAlignment="1">
      <alignment horizontal="center" vertical="center" wrapText="1"/>
    </xf>
    <xf numFmtId="0" fontId="20" fillId="4" borderId="32" xfId="0" applyFont="1" applyFill="1" applyBorder="1" applyAlignment="1">
      <alignment horizontal="center" vertical="center" wrapText="1"/>
    </xf>
    <xf numFmtId="0" fontId="20" fillId="4" borderId="2" xfId="0" applyFont="1" applyFill="1" applyBorder="1" applyAlignment="1">
      <alignment horizontal="center" vertical="center" wrapText="1"/>
    </xf>
    <xf numFmtId="0" fontId="6" fillId="0" borderId="72" xfId="0" applyFont="1" applyBorder="1" applyAlignment="1">
      <alignment horizontal="center" vertical="center" wrapText="1"/>
    </xf>
  </cellXfs>
  <cellStyles count="7">
    <cellStyle name="Millares" xfId="5" builtinId="3"/>
    <cellStyle name="Normal" xfId="0" builtinId="0"/>
    <cellStyle name="Normal 2" xfId="1"/>
    <cellStyle name="Normal 2 2" xfId="2"/>
    <cellStyle name="Normal 3" xfId="6"/>
    <cellStyle name="桁区切り_060812  CDC Irregular Wear 3700R57 CAT789C&amp;793C Front Alignment" xfId="3"/>
    <cellStyle name="標準_060812  CDC Irregular Wear 3700R57 CAT789C&amp;793C Front Alignment" xfId="4"/>
  </cellStyles>
  <dxfs count="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</dxfs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95249</xdr:colOff>
      <xdr:row>1</xdr:row>
      <xdr:rowOff>31760</xdr:rowOff>
    </xdr:from>
    <xdr:to>
      <xdr:col>24</xdr:col>
      <xdr:colOff>11906</xdr:colOff>
      <xdr:row>3</xdr:row>
      <xdr:rowOff>159544</xdr:rowOff>
    </xdr:to>
    <xdr:pic>
      <xdr:nvPicPr>
        <xdr:cNvPr id="1183" name="Imagen 1" descr="D:\ADMINISTRACION\FORMATOS\KalTire Corporativo\KalTire-Logo-RGB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0822780" y="150823"/>
          <a:ext cx="2774157" cy="5087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83344</xdr:colOff>
      <xdr:row>1</xdr:row>
      <xdr:rowOff>38443</xdr:rowOff>
    </xdr:from>
    <xdr:to>
      <xdr:col>27</xdr:col>
      <xdr:colOff>726281</xdr:colOff>
      <xdr:row>3</xdr:row>
      <xdr:rowOff>149487</xdr:rowOff>
    </xdr:to>
    <xdr:pic>
      <xdr:nvPicPr>
        <xdr:cNvPr id="1185" name="Imagen 3" descr="D:\ADMINISTRACION\FORMATOS\KalTire Corporativo\Internal-Logo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1049000" y="157506"/>
          <a:ext cx="1464468" cy="492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95249</xdr:colOff>
      <xdr:row>2</xdr:row>
      <xdr:rowOff>31760</xdr:rowOff>
    </xdr:from>
    <xdr:to>
      <xdr:col>26</xdr:col>
      <xdr:colOff>107156</xdr:colOff>
      <xdr:row>4</xdr:row>
      <xdr:rowOff>159544</xdr:rowOff>
    </xdr:to>
    <xdr:pic>
      <xdr:nvPicPr>
        <xdr:cNvPr id="2" name="Imagen 1" descr="D:\ADMINISTRACION\FORMATOS\KalTire Corporativo\KalTire-Logo-RGB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0820399" y="317510"/>
          <a:ext cx="2755107" cy="5087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428624</xdr:colOff>
      <xdr:row>2</xdr:row>
      <xdr:rowOff>50348</xdr:rowOff>
    </xdr:from>
    <xdr:to>
      <xdr:col>5</xdr:col>
      <xdr:colOff>380999</xdr:colOff>
      <xdr:row>4</xdr:row>
      <xdr:rowOff>161393</xdr:rowOff>
    </xdr:to>
    <xdr:pic>
      <xdr:nvPicPr>
        <xdr:cNvPr id="3" name="Imagen 3" descr="D:\ADMINISTRACION\FORMATOS\KalTire Corporativo\Internal-Logo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619249" y="336098"/>
          <a:ext cx="1466850" cy="4920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59531</xdr:colOff>
      <xdr:row>1</xdr:row>
      <xdr:rowOff>70394</xdr:rowOff>
    </xdr:from>
    <xdr:to>
      <xdr:col>18</xdr:col>
      <xdr:colOff>142873</xdr:colOff>
      <xdr:row>3</xdr:row>
      <xdr:rowOff>111918</xdr:rowOff>
    </xdr:to>
    <xdr:pic>
      <xdr:nvPicPr>
        <xdr:cNvPr id="2" name="Imagen 1" descr="D:\ADMINISTRACION\FORMATOS\KalTire Corporativo\KalTire-Logo-RGB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0298906" y="189457"/>
          <a:ext cx="1797842" cy="422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145255</xdr:colOff>
      <xdr:row>1</xdr:row>
      <xdr:rowOff>38443</xdr:rowOff>
    </xdr:from>
    <xdr:to>
      <xdr:col>23</xdr:col>
      <xdr:colOff>180973</xdr:colOff>
      <xdr:row>3</xdr:row>
      <xdr:rowOff>149487</xdr:rowOff>
    </xdr:to>
    <xdr:pic>
      <xdr:nvPicPr>
        <xdr:cNvPr id="3" name="Imagen 3" descr="D:\ADMINISTRACION\FORMATOS\KalTire Corporativo\Internal-Logo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2099130" y="157506"/>
          <a:ext cx="1464468" cy="492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2</xdr:row>
      <xdr:rowOff>19854</xdr:rowOff>
    </xdr:from>
    <xdr:to>
      <xdr:col>25</xdr:col>
      <xdr:colOff>23812</xdr:colOff>
      <xdr:row>5</xdr:row>
      <xdr:rowOff>8874</xdr:rowOff>
    </xdr:to>
    <xdr:pic>
      <xdr:nvPicPr>
        <xdr:cNvPr id="2" name="Imagen 1" descr="D:\ADMINISTRACION\FORMATOS\KalTire Corporativo\KalTire-Logo-RGB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0441781" y="305604"/>
          <a:ext cx="1952625" cy="3581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35721</xdr:colOff>
      <xdr:row>2</xdr:row>
      <xdr:rowOff>35718</xdr:rowOff>
    </xdr:from>
    <xdr:to>
      <xdr:col>4</xdr:col>
      <xdr:colOff>201897</xdr:colOff>
      <xdr:row>4</xdr:row>
      <xdr:rowOff>9285</xdr:rowOff>
    </xdr:to>
    <xdr:pic>
      <xdr:nvPicPr>
        <xdr:cNvPr id="3" name="Imagen 3" descr="D:\ADMINISTRACION\FORMATOS\KalTire Corporativo\Internal-Logo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226346" y="321468"/>
          <a:ext cx="1052001" cy="3069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59531</xdr:colOff>
      <xdr:row>21</xdr:row>
      <xdr:rowOff>0</xdr:rowOff>
    </xdr:from>
    <xdr:to>
      <xdr:col>5</xdr:col>
      <xdr:colOff>838198</xdr:colOff>
      <xdr:row>21</xdr:row>
      <xdr:rowOff>209549</xdr:rowOff>
    </xdr:to>
    <xdr:pic>
      <xdr:nvPicPr>
        <xdr:cNvPr id="4" name="Imagen 3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4131" y="3762375"/>
          <a:ext cx="773905" cy="209549"/>
        </a:xfrm>
        <a:prstGeom prst="rect">
          <a:avLst/>
        </a:prstGeom>
        <a:noFill/>
      </xdr:spPr>
    </xdr:pic>
    <xdr:clientData/>
  </xdr:twoCellAnchor>
  <xdr:twoCellAnchor editAs="oneCell">
    <xdr:from>
      <xdr:col>10</xdr:col>
      <xdr:colOff>92869</xdr:colOff>
      <xdr:row>22</xdr:row>
      <xdr:rowOff>214311</xdr:rowOff>
    </xdr:from>
    <xdr:to>
      <xdr:col>10</xdr:col>
      <xdr:colOff>857251</xdr:colOff>
      <xdr:row>24</xdr:row>
      <xdr:rowOff>16667</xdr:rowOff>
    </xdr:to>
    <xdr:pic>
      <xdr:nvPicPr>
        <xdr:cNvPr id="5" name="Imagen 4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7369" y="3757611"/>
          <a:ext cx="764382" cy="2309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107156</xdr:colOff>
      <xdr:row>21</xdr:row>
      <xdr:rowOff>202407</xdr:rowOff>
    </xdr:from>
    <xdr:to>
      <xdr:col>16</xdr:col>
      <xdr:colOff>11906</xdr:colOff>
      <xdr:row>23</xdr:row>
      <xdr:rowOff>0</xdr:rowOff>
    </xdr:to>
    <xdr:pic>
      <xdr:nvPicPr>
        <xdr:cNvPr id="6" name="Imagen 5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65356" y="3964782"/>
          <a:ext cx="733425" cy="216693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2</xdr:row>
      <xdr:rowOff>19854</xdr:rowOff>
    </xdr:from>
    <xdr:to>
      <xdr:col>25</xdr:col>
      <xdr:colOff>297657</xdr:colOff>
      <xdr:row>3</xdr:row>
      <xdr:rowOff>163655</xdr:rowOff>
    </xdr:to>
    <xdr:pic>
      <xdr:nvPicPr>
        <xdr:cNvPr id="2" name="Imagen 1" descr="D:\ADMINISTRACION\FORMATOS\KalTire Corporativo\KalTire-Logo-RGB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0829925" y="305604"/>
          <a:ext cx="1938337" cy="3509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35721</xdr:colOff>
      <xdr:row>2</xdr:row>
      <xdr:rowOff>47625</xdr:rowOff>
    </xdr:from>
    <xdr:to>
      <xdr:col>4</xdr:col>
      <xdr:colOff>392396</xdr:colOff>
      <xdr:row>3</xdr:row>
      <xdr:rowOff>140254</xdr:rowOff>
    </xdr:to>
    <xdr:pic>
      <xdr:nvPicPr>
        <xdr:cNvPr id="3" name="Imagen 3" descr="D:\ADMINISTRACION\FORMATOS\KalTire Corporativo\Internal-Logo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178721" y="333375"/>
          <a:ext cx="1047238" cy="3069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226220</xdr:colOff>
      <xdr:row>20</xdr:row>
      <xdr:rowOff>23813</xdr:rowOff>
    </xdr:from>
    <xdr:to>
      <xdr:col>6</xdr:col>
      <xdr:colOff>469106</xdr:colOff>
      <xdr:row>20</xdr:row>
      <xdr:rowOff>233362</xdr:rowOff>
    </xdr:to>
    <xdr:pic>
      <xdr:nvPicPr>
        <xdr:cNvPr id="4" name="Imagen 3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00314" y="3536157"/>
          <a:ext cx="778667" cy="209549"/>
        </a:xfrm>
        <a:prstGeom prst="rect">
          <a:avLst/>
        </a:prstGeom>
        <a:noFill/>
      </xdr:spPr>
    </xdr:pic>
    <xdr:clientData/>
  </xdr:twoCellAnchor>
  <xdr:twoCellAnchor editAs="oneCell">
    <xdr:from>
      <xdr:col>10</xdr:col>
      <xdr:colOff>152401</xdr:colOff>
      <xdr:row>20</xdr:row>
      <xdr:rowOff>23810</xdr:rowOff>
    </xdr:from>
    <xdr:to>
      <xdr:col>11</xdr:col>
      <xdr:colOff>690564</xdr:colOff>
      <xdr:row>21</xdr:row>
      <xdr:rowOff>16666</xdr:rowOff>
    </xdr:to>
    <xdr:pic>
      <xdr:nvPicPr>
        <xdr:cNvPr id="5" name="Imagen 4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4964" y="3536154"/>
          <a:ext cx="764382" cy="2309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595313</xdr:colOff>
      <xdr:row>21</xdr:row>
      <xdr:rowOff>11906</xdr:rowOff>
    </xdr:from>
    <xdr:to>
      <xdr:col>17</xdr:col>
      <xdr:colOff>11907</xdr:colOff>
      <xdr:row>22</xdr:row>
      <xdr:rowOff>11906</xdr:rowOff>
    </xdr:to>
    <xdr:pic>
      <xdr:nvPicPr>
        <xdr:cNvPr id="6" name="Imagen 5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46282" y="3857625"/>
          <a:ext cx="738188" cy="226218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73"/>
  <sheetViews>
    <sheetView showGridLines="0" zoomScale="80" zoomScaleNormal="80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F60" sqref="F60"/>
    </sheetView>
  </sheetViews>
  <sheetFormatPr baseColWidth="10" defaultRowHeight="15"/>
  <cols>
    <col min="1" max="1" width="1.85546875" customWidth="1"/>
    <col min="2" max="2" width="11.140625" customWidth="1"/>
    <col min="3" max="3" width="12" customWidth="1"/>
    <col min="4" max="4" width="12.85546875" style="16" customWidth="1"/>
    <col min="5" max="5" width="27.28515625" style="16" customWidth="1"/>
    <col min="6" max="6" width="9.42578125" style="22" customWidth="1"/>
    <col min="7" max="7" width="10.85546875" customWidth="1"/>
    <col min="8" max="8" width="9.28515625" style="276" customWidth="1"/>
    <col min="9" max="9" width="34.5703125" customWidth="1"/>
    <col min="10" max="10" width="10.28515625" style="28" customWidth="1"/>
    <col min="11" max="11" width="14.85546875" style="28" customWidth="1"/>
    <col min="12" max="12" width="14.5703125" style="28" customWidth="1"/>
    <col min="13" max="13" width="10.85546875" style="28" customWidth="1"/>
    <col min="14" max="25" width="5.28515625" style="28" customWidth="1"/>
    <col min="26" max="26" width="8.140625" style="28" customWidth="1"/>
    <col min="27" max="27" width="12.28515625" style="28" customWidth="1"/>
    <col min="28" max="28" width="15.85546875" style="28" customWidth="1"/>
    <col min="29" max="29" width="10" style="28" customWidth="1"/>
    <col min="31" max="31" width="4.28515625" customWidth="1"/>
    <col min="32" max="32" width="32" customWidth="1"/>
    <col min="33" max="33" width="46.7109375" customWidth="1"/>
    <col min="34" max="35" width="3" customWidth="1"/>
  </cols>
  <sheetData>
    <row r="1" spans="1:36" ht="9.75" customHeight="1" thickBot="1"/>
    <row r="2" spans="1:36" ht="15" customHeight="1">
      <c r="B2" s="334" t="s">
        <v>201</v>
      </c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6"/>
      <c r="Q2" s="343"/>
      <c r="R2" s="343"/>
      <c r="S2" s="343"/>
      <c r="T2" s="343"/>
      <c r="U2" s="343"/>
      <c r="V2" s="343"/>
      <c r="W2" s="343"/>
      <c r="X2" s="343"/>
      <c r="Y2" s="343"/>
      <c r="Z2" s="72"/>
      <c r="AA2" s="72"/>
      <c r="AB2" s="72"/>
      <c r="AC2" s="73"/>
      <c r="AJ2" t="s">
        <v>24</v>
      </c>
    </row>
    <row r="3" spans="1:36" ht="15" customHeight="1">
      <c r="B3" s="337"/>
      <c r="C3" s="338"/>
      <c r="D3" s="338"/>
      <c r="E3" s="338"/>
      <c r="F3" s="338"/>
      <c r="G3" s="338"/>
      <c r="H3" s="338"/>
      <c r="I3" s="338"/>
      <c r="J3" s="338"/>
      <c r="K3" s="338"/>
      <c r="L3" s="338"/>
      <c r="M3" s="338"/>
      <c r="N3" s="338"/>
      <c r="O3" s="338"/>
      <c r="P3" s="339"/>
      <c r="Q3" s="344"/>
      <c r="R3" s="344"/>
      <c r="S3" s="344"/>
      <c r="T3" s="344"/>
      <c r="U3" s="344"/>
      <c r="V3" s="344"/>
      <c r="W3" s="344"/>
      <c r="X3" s="344"/>
      <c r="Y3" s="344"/>
      <c r="Z3" s="74"/>
      <c r="AA3" s="74"/>
      <c r="AB3" s="74"/>
      <c r="AC3" s="75"/>
      <c r="AJ3" s="11" t="s">
        <v>30</v>
      </c>
    </row>
    <row r="4" spans="1:36" ht="15" customHeight="1" thickBot="1">
      <c r="A4" s="31"/>
      <c r="B4" s="340"/>
      <c r="C4" s="341"/>
      <c r="D4" s="341"/>
      <c r="E4" s="341"/>
      <c r="F4" s="341"/>
      <c r="G4" s="341"/>
      <c r="H4" s="341"/>
      <c r="I4" s="341"/>
      <c r="J4" s="341"/>
      <c r="K4" s="341"/>
      <c r="L4" s="341"/>
      <c r="M4" s="341"/>
      <c r="N4" s="341"/>
      <c r="O4" s="341"/>
      <c r="P4" s="342"/>
      <c r="Q4" s="345"/>
      <c r="R4" s="345"/>
      <c r="S4" s="345"/>
      <c r="T4" s="345"/>
      <c r="U4" s="345"/>
      <c r="V4" s="345"/>
      <c r="W4" s="345"/>
      <c r="X4" s="345"/>
      <c r="Y4" s="345"/>
      <c r="Z4" s="76"/>
      <c r="AA4" s="76"/>
      <c r="AB4" s="76"/>
      <c r="AC4" s="77"/>
      <c r="AJ4" s="11" t="s">
        <v>31</v>
      </c>
    </row>
    <row r="5" spans="1:36" ht="3" customHeight="1" thickBot="1">
      <c r="AJ5" s="11" t="s">
        <v>34</v>
      </c>
    </row>
    <row r="6" spans="1:36" ht="5.25" customHeight="1" thickBot="1">
      <c r="B6" s="2"/>
      <c r="C6" s="3"/>
      <c r="D6" s="17"/>
      <c r="E6" s="17"/>
      <c r="F6" s="23"/>
      <c r="G6" s="3"/>
      <c r="H6" s="277"/>
      <c r="I6" s="3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5"/>
      <c r="AJ6" s="11" t="s">
        <v>32</v>
      </c>
    </row>
    <row r="7" spans="1:36" ht="19.5" customHeight="1" thickBot="1">
      <c r="A7" s="12"/>
      <c r="B7" s="118"/>
      <c r="C7" s="117"/>
      <c r="D7" s="347" t="s">
        <v>1</v>
      </c>
      <c r="E7" s="348"/>
      <c r="F7" s="331">
        <f ca="1">NOW()</f>
        <v>44308.363105555552</v>
      </c>
      <c r="G7" s="332"/>
      <c r="H7" s="333"/>
      <c r="I7" s="84"/>
      <c r="J7" s="84"/>
      <c r="K7" s="84"/>
      <c r="L7" s="84"/>
      <c r="M7" s="84"/>
      <c r="N7" s="117"/>
      <c r="O7" s="117"/>
      <c r="P7" s="36"/>
      <c r="Q7" s="117"/>
      <c r="R7" s="117"/>
      <c r="S7" s="117"/>
      <c r="T7" s="117"/>
      <c r="U7" s="117"/>
      <c r="V7" s="117"/>
      <c r="W7" s="117"/>
      <c r="X7" s="36"/>
      <c r="Y7" s="36"/>
      <c r="Z7" s="36"/>
      <c r="AA7" s="346"/>
      <c r="AB7" s="346"/>
      <c r="AC7" s="37"/>
      <c r="AJ7" s="11" t="s">
        <v>33</v>
      </c>
    </row>
    <row r="8" spans="1:36" ht="5.25" customHeight="1" thickBot="1">
      <c r="B8" s="5"/>
      <c r="C8" s="6"/>
      <c r="D8" s="19"/>
      <c r="E8" s="19"/>
      <c r="F8" s="70"/>
      <c r="G8" s="6"/>
      <c r="H8" s="275"/>
      <c r="I8" s="38"/>
      <c r="J8" s="71"/>
      <c r="K8" s="71"/>
      <c r="L8" s="71"/>
      <c r="M8" s="71"/>
      <c r="N8" s="71"/>
      <c r="O8" s="71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9"/>
    </row>
    <row r="9" spans="1:36" ht="4.5" customHeight="1" thickBot="1"/>
    <row r="10" spans="1:36" ht="33.75" customHeight="1" thickBot="1">
      <c r="B10" s="279" t="s">
        <v>41</v>
      </c>
      <c r="C10" s="285" t="s">
        <v>171</v>
      </c>
      <c r="D10" s="283" t="s">
        <v>13</v>
      </c>
      <c r="E10" s="280" t="s">
        <v>117</v>
      </c>
      <c r="F10" s="280" t="s">
        <v>83</v>
      </c>
      <c r="G10" s="280" t="s">
        <v>42</v>
      </c>
      <c r="H10" s="284" t="s">
        <v>43</v>
      </c>
      <c r="I10" s="280" t="s">
        <v>125</v>
      </c>
      <c r="J10" s="284" t="s">
        <v>47</v>
      </c>
      <c r="K10" s="284" t="s">
        <v>39</v>
      </c>
      <c r="L10" s="284" t="s">
        <v>40</v>
      </c>
      <c r="M10" s="280" t="s">
        <v>44</v>
      </c>
      <c r="N10" s="280" t="s">
        <v>49</v>
      </c>
      <c r="O10" s="280" t="s">
        <v>48</v>
      </c>
      <c r="P10" s="280" t="s">
        <v>51</v>
      </c>
      <c r="Q10" s="280" t="s">
        <v>18</v>
      </c>
      <c r="R10" s="280" t="s">
        <v>53</v>
      </c>
      <c r="S10" s="280" t="s">
        <v>56</v>
      </c>
      <c r="T10" s="280" t="s">
        <v>50</v>
      </c>
      <c r="U10" s="280" t="s">
        <v>52</v>
      </c>
      <c r="V10" s="280" t="s">
        <v>57</v>
      </c>
      <c r="W10" s="280" t="s">
        <v>58</v>
      </c>
      <c r="X10" s="280" t="s">
        <v>54</v>
      </c>
      <c r="Y10" s="280" t="s">
        <v>55</v>
      </c>
      <c r="Z10" s="280" t="s">
        <v>81</v>
      </c>
      <c r="AA10" s="280" t="s">
        <v>46</v>
      </c>
      <c r="AB10" s="281" t="s">
        <v>45</v>
      </c>
      <c r="AC10" s="266" t="s">
        <v>82</v>
      </c>
    </row>
    <row r="11" spans="1:36" s="278" customFormat="1" ht="15.75">
      <c r="B11" s="267" t="s">
        <v>245</v>
      </c>
      <c r="C11" s="286"/>
      <c r="D11" s="268" t="s">
        <v>246</v>
      </c>
      <c r="E11" s="268" t="s">
        <v>247</v>
      </c>
      <c r="F11" s="269">
        <v>43336</v>
      </c>
      <c r="G11" s="270">
        <v>0.30555555555555552</v>
      </c>
      <c r="H11" s="271">
        <v>2</v>
      </c>
      <c r="I11" s="272" t="s">
        <v>204</v>
      </c>
      <c r="J11" s="272">
        <v>1</v>
      </c>
      <c r="K11" s="270">
        <v>0.3125</v>
      </c>
      <c r="L11" s="270">
        <v>0.3263888888888889</v>
      </c>
      <c r="M11" s="270">
        <v>0.3263888888888889</v>
      </c>
      <c r="N11" s="273">
        <v>10</v>
      </c>
      <c r="O11" s="273"/>
      <c r="P11" s="273"/>
      <c r="Q11" s="274"/>
      <c r="R11" s="274"/>
      <c r="S11" s="274"/>
      <c r="T11" s="274"/>
      <c r="U11" s="274"/>
      <c r="V11" s="274"/>
      <c r="W11" s="274"/>
      <c r="X11" s="274"/>
      <c r="Y11" s="274"/>
      <c r="Z11" s="251">
        <f t="shared" ref="Z11:Z57" si="0">+SUM(N11:Y11)</f>
        <v>10</v>
      </c>
      <c r="AA11" s="252">
        <f t="shared" ref="AA11:AA57" si="1">+(M11-K11)/J11</f>
        <v>1.3888888888888895E-2</v>
      </c>
      <c r="AB11" s="252">
        <f t="shared" ref="AB11:AB57" si="2">+M11-G11</f>
        <v>2.083333333333337E-2</v>
      </c>
      <c r="AC11" s="254">
        <f t="shared" ref="AC11:AC57" ca="1" si="3">+$F$7-F11-G11</f>
        <v>972.05754999999692</v>
      </c>
      <c r="AD11" s="282"/>
    </row>
    <row r="12" spans="1:36" s="278" customFormat="1" ht="15.75">
      <c r="B12" s="267"/>
      <c r="C12" s="286"/>
      <c r="D12" s="268" t="s">
        <v>248</v>
      </c>
      <c r="E12" s="268" t="s">
        <v>209</v>
      </c>
      <c r="F12" s="269">
        <v>43336</v>
      </c>
      <c r="G12" s="270">
        <v>0.36805555555555558</v>
      </c>
      <c r="H12" s="271">
        <v>10</v>
      </c>
      <c r="I12" s="272" t="s">
        <v>223</v>
      </c>
      <c r="J12" s="272">
        <v>1</v>
      </c>
      <c r="K12" s="270">
        <v>0.40972222222222227</v>
      </c>
      <c r="L12" s="270">
        <v>0.41666666666666669</v>
      </c>
      <c r="M12" s="270">
        <v>0.41666666666666669</v>
      </c>
      <c r="N12" s="273"/>
      <c r="O12" s="273"/>
      <c r="P12" s="273"/>
      <c r="Q12" s="274"/>
      <c r="R12" s="274"/>
      <c r="S12" s="274"/>
      <c r="T12" s="274"/>
      <c r="U12" s="274"/>
      <c r="V12" s="274"/>
      <c r="W12" s="274">
        <v>40</v>
      </c>
      <c r="X12" s="274"/>
      <c r="Y12" s="274"/>
      <c r="Z12" s="251">
        <f t="shared" si="0"/>
        <v>40</v>
      </c>
      <c r="AA12" s="252">
        <f t="shared" si="1"/>
        <v>6.9444444444444198E-3</v>
      </c>
      <c r="AB12" s="252">
        <f t="shared" si="2"/>
        <v>4.8611111111111105E-2</v>
      </c>
      <c r="AC12" s="254">
        <f t="shared" ca="1" si="3"/>
        <v>971.99504999999692</v>
      </c>
      <c r="AD12" s="282"/>
    </row>
    <row r="13" spans="1:36" s="278" customFormat="1" ht="15.75">
      <c r="B13" s="267"/>
      <c r="C13" s="286"/>
      <c r="D13" s="268" t="s">
        <v>249</v>
      </c>
      <c r="E13" s="268" t="s">
        <v>209</v>
      </c>
      <c r="F13" s="269">
        <v>43336</v>
      </c>
      <c r="G13" s="270">
        <v>0.3125</v>
      </c>
      <c r="H13" s="271" t="s">
        <v>288</v>
      </c>
      <c r="I13" s="272" t="s">
        <v>250</v>
      </c>
      <c r="J13" s="272">
        <v>2</v>
      </c>
      <c r="K13" s="270">
        <v>0.31597222222222221</v>
      </c>
      <c r="L13" s="270">
        <v>0.36805555555555558</v>
      </c>
      <c r="M13" s="270">
        <v>0.36805555555555558</v>
      </c>
      <c r="N13" s="273"/>
      <c r="O13" s="273"/>
      <c r="P13" s="273">
        <v>5</v>
      </c>
      <c r="Q13" s="274"/>
      <c r="R13" s="274"/>
      <c r="S13" s="274"/>
      <c r="T13" s="274"/>
      <c r="U13" s="274"/>
      <c r="V13" s="274"/>
      <c r="W13" s="274"/>
      <c r="X13" s="274"/>
      <c r="Y13" s="274"/>
      <c r="Z13" s="251">
        <f t="shared" si="0"/>
        <v>5</v>
      </c>
      <c r="AA13" s="252">
        <f t="shared" si="1"/>
        <v>2.6041666666666685E-2</v>
      </c>
      <c r="AB13" s="252">
        <f t="shared" si="2"/>
        <v>5.555555555555558E-2</v>
      </c>
      <c r="AC13" s="254">
        <f t="shared" ca="1" si="3"/>
        <v>972.05060555555247</v>
      </c>
      <c r="AD13" s="282"/>
    </row>
    <row r="14" spans="1:36" s="278" customFormat="1" ht="15.75">
      <c r="B14" s="267"/>
      <c r="C14" s="286"/>
      <c r="D14" s="268" t="s">
        <v>251</v>
      </c>
      <c r="E14" s="268" t="s">
        <v>252</v>
      </c>
      <c r="F14" s="269">
        <v>43336</v>
      </c>
      <c r="G14" s="270">
        <v>0.35416666666666669</v>
      </c>
      <c r="H14" s="271">
        <v>1</v>
      </c>
      <c r="I14" s="272" t="s">
        <v>250</v>
      </c>
      <c r="J14" s="272">
        <v>1</v>
      </c>
      <c r="K14" s="270">
        <v>0.47569444444444442</v>
      </c>
      <c r="L14" s="270">
        <v>0.48958333333333331</v>
      </c>
      <c r="M14" s="270">
        <v>0.48958333333333331</v>
      </c>
      <c r="N14" s="273"/>
      <c r="O14" s="273"/>
      <c r="P14" s="273"/>
      <c r="Q14" s="274"/>
      <c r="R14" s="274"/>
      <c r="S14" s="274"/>
      <c r="T14" s="274"/>
      <c r="U14" s="274"/>
      <c r="V14" s="274"/>
      <c r="W14" s="274"/>
      <c r="X14" s="274"/>
      <c r="Y14" s="274"/>
      <c r="Z14" s="251">
        <f t="shared" si="0"/>
        <v>0</v>
      </c>
      <c r="AA14" s="252">
        <f t="shared" si="1"/>
        <v>1.3888888888888895E-2</v>
      </c>
      <c r="AB14" s="252">
        <f t="shared" si="2"/>
        <v>0.13541666666666663</v>
      </c>
      <c r="AC14" s="254">
        <f t="shared" ca="1" si="3"/>
        <v>972.00893888888584</v>
      </c>
      <c r="AD14" s="282"/>
    </row>
    <row r="15" spans="1:36" s="278" customFormat="1" ht="31.5">
      <c r="B15" s="267"/>
      <c r="C15" s="286"/>
      <c r="D15" s="268" t="s">
        <v>253</v>
      </c>
      <c r="E15" s="268" t="s">
        <v>216</v>
      </c>
      <c r="F15" s="269">
        <v>43336</v>
      </c>
      <c r="G15" s="270">
        <v>0.35416666666666669</v>
      </c>
      <c r="H15" s="271"/>
      <c r="I15" s="272" t="s">
        <v>204</v>
      </c>
      <c r="J15" s="272">
        <v>1</v>
      </c>
      <c r="K15" s="270" t="s">
        <v>254</v>
      </c>
      <c r="L15" s="270"/>
      <c r="M15" s="270"/>
      <c r="N15" s="273"/>
      <c r="O15" s="273"/>
      <c r="P15" s="273"/>
      <c r="Q15" s="274"/>
      <c r="R15" s="274"/>
      <c r="S15" s="274"/>
      <c r="T15" s="274"/>
      <c r="U15" s="274"/>
      <c r="V15" s="274"/>
      <c r="W15" s="274"/>
      <c r="X15" s="274"/>
      <c r="Y15" s="274"/>
      <c r="Z15" s="251">
        <f t="shared" si="0"/>
        <v>0</v>
      </c>
      <c r="AA15" s="252" t="e">
        <f t="shared" si="1"/>
        <v>#VALUE!</v>
      </c>
      <c r="AB15" s="252">
        <f t="shared" si="2"/>
        <v>-0.35416666666666669</v>
      </c>
      <c r="AC15" s="254">
        <f t="shared" ca="1" si="3"/>
        <v>972.00893888888584</v>
      </c>
      <c r="AD15" s="282"/>
    </row>
    <row r="16" spans="1:36" s="278" customFormat="1" ht="15.75">
      <c r="B16" s="267"/>
      <c r="C16" s="286"/>
      <c r="D16" s="268" t="s">
        <v>255</v>
      </c>
      <c r="E16" s="268" t="s">
        <v>209</v>
      </c>
      <c r="F16" s="269">
        <v>43336</v>
      </c>
      <c r="G16" s="270">
        <v>0.40277777777777773</v>
      </c>
      <c r="H16" s="271">
        <v>1</v>
      </c>
      <c r="I16" s="272" t="s">
        <v>204</v>
      </c>
      <c r="J16" s="272">
        <v>2</v>
      </c>
      <c r="K16" s="270">
        <v>0.40277777777777773</v>
      </c>
      <c r="L16" s="270">
        <v>0.41319444444444442</v>
      </c>
      <c r="M16" s="270">
        <v>0.41319444444444442</v>
      </c>
      <c r="N16" s="273"/>
      <c r="O16" s="273"/>
      <c r="P16" s="273"/>
      <c r="Q16" s="274"/>
      <c r="R16" s="274"/>
      <c r="S16" s="274"/>
      <c r="T16" s="274"/>
      <c r="U16" s="274"/>
      <c r="V16" s="274"/>
      <c r="W16" s="274"/>
      <c r="X16" s="274"/>
      <c r="Y16" s="274"/>
      <c r="Z16" s="251">
        <f t="shared" si="0"/>
        <v>0</v>
      </c>
      <c r="AA16" s="252">
        <f t="shared" si="1"/>
        <v>5.2083333333333426E-3</v>
      </c>
      <c r="AB16" s="252">
        <f t="shared" si="2"/>
        <v>1.0416666666666685E-2</v>
      </c>
      <c r="AC16" s="254">
        <f t="shared" ca="1" si="3"/>
        <v>971.96032777777464</v>
      </c>
      <c r="AD16" s="282"/>
    </row>
    <row r="17" spans="2:33" s="278" customFormat="1" ht="15.75">
      <c r="B17" s="267"/>
      <c r="C17" s="286"/>
      <c r="D17" s="268" t="s">
        <v>256</v>
      </c>
      <c r="E17" s="268" t="s">
        <v>252</v>
      </c>
      <c r="F17" s="269">
        <v>43336</v>
      </c>
      <c r="G17" s="270">
        <v>0.41666666666666669</v>
      </c>
      <c r="H17" s="271">
        <v>1</v>
      </c>
      <c r="I17" s="272" t="s">
        <v>204</v>
      </c>
      <c r="J17" s="272">
        <v>1</v>
      </c>
      <c r="K17" s="270">
        <v>0.45833333333333331</v>
      </c>
      <c r="L17" s="270">
        <v>0.46875</v>
      </c>
      <c r="M17" s="270">
        <v>0.46875</v>
      </c>
      <c r="N17" s="273">
        <v>30</v>
      </c>
      <c r="O17" s="273">
        <v>30</v>
      </c>
      <c r="P17" s="273"/>
      <c r="Q17" s="274"/>
      <c r="R17" s="274"/>
      <c r="S17" s="274"/>
      <c r="T17" s="274"/>
      <c r="U17" s="274"/>
      <c r="V17" s="274"/>
      <c r="W17" s="274"/>
      <c r="X17" s="274"/>
      <c r="Y17" s="274"/>
      <c r="Z17" s="251">
        <f t="shared" si="0"/>
        <v>60</v>
      </c>
      <c r="AA17" s="252">
        <f t="shared" si="1"/>
        <v>1.0416666666666685E-2</v>
      </c>
      <c r="AB17" s="252">
        <f t="shared" si="2"/>
        <v>5.2083333333333315E-2</v>
      </c>
      <c r="AC17" s="254">
        <f t="shared" ca="1" si="3"/>
        <v>971.94643888888584</v>
      </c>
      <c r="AD17" s="282"/>
    </row>
    <row r="18" spans="2:33" s="278" customFormat="1" ht="15.75">
      <c r="B18" s="267"/>
      <c r="C18" s="286"/>
      <c r="D18" s="268" t="s">
        <v>257</v>
      </c>
      <c r="E18" s="268" t="s">
        <v>258</v>
      </c>
      <c r="F18" s="269">
        <v>43336</v>
      </c>
      <c r="G18" s="270">
        <v>0.4375</v>
      </c>
      <c r="H18" s="271">
        <v>3</v>
      </c>
      <c r="I18" s="272" t="s">
        <v>259</v>
      </c>
      <c r="J18" s="272">
        <v>1</v>
      </c>
      <c r="K18" s="270">
        <v>0.1875</v>
      </c>
      <c r="L18" s="270">
        <v>0.41319444444444442</v>
      </c>
      <c r="M18" s="270">
        <v>0.41319444444444442</v>
      </c>
      <c r="N18" s="273"/>
      <c r="O18" s="273"/>
      <c r="P18" s="273"/>
      <c r="Q18" s="274"/>
      <c r="R18" s="274"/>
      <c r="S18" s="274"/>
      <c r="T18" s="274"/>
      <c r="U18" s="274"/>
      <c r="V18" s="274"/>
      <c r="W18" s="274"/>
      <c r="X18" s="274"/>
      <c r="Y18" s="274"/>
      <c r="Z18" s="251">
        <f t="shared" si="0"/>
        <v>0</v>
      </c>
      <c r="AA18" s="252">
        <f t="shared" si="1"/>
        <v>0.22569444444444442</v>
      </c>
      <c r="AB18" s="252">
        <f>+M18-G18</f>
        <v>-2.430555555555558E-2</v>
      </c>
      <c r="AC18" s="254">
        <f t="shared" ca="1" si="3"/>
        <v>971.92560555555247</v>
      </c>
      <c r="AD18" s="282"/>
    </row>
    <row r="19" spans="2:33" s="278" customFormat="1" ht="15.75">
      <c r="B19" s="267"/>
      <c r="C19" s="286"/>
      <c r="D19" s="268" t="s">
        <v>228</v>
      </c>
      <c r="E19" s="268" t="s">
        <v>260</v>
      </c>
      <c r="F19" s="269">
        <v>43336</v>
      </c>
      <c r="G19" s="270">
        <v>0.47222222222222227</v>
      </c>
      <c r="H19" s="271">
        <v>3</v>
      </c>
      <c r="I19" s="272" t="s">
        <v>261</v>
      </c>
      <c r="J19" s="272">
        <v>1</v>
      </c>
      <c r="K19" s="270">
        <v>0.19444444444444445</v>
      </c>
      <c r="L19" s="270">
        <v>0.22916666666666666</v>
      </c>
      <c r="M19" s="270">
        <v>0.22916666666666666</v>
      </c>
      <c r="N19" s="273"/>
      <c r="O19" s="273"/>
      <c r="P19" s="273"/>
      <c r="Q19" s="274"/>
      <c r="R19" s="274"/>
      <c r="S19" s="274"/>
      <c r="T19" s="274"/>
      <c r="U19" s="274"/>
      <c r="V19" s="274"/>
      <c r="W19" s="274"/>
      <c r="X19" s="274"/>
      <c r="Y19" s="274"/>
      <c r="Z19" s="251">
        <f t="shared" si="0"/>
        <v>0</v>
      </c>
      <c r="AA19" s="252">
        <f t="shared" si="1"/>
        <v>3.472222222222221E-2</v>
      </c>
      <c r="AB19" s="252">
        <f t="shared" si="2"/>
        <v>-0.24305555555555561</v>
      </c>
      <c r="AC19" s="254">
        <f t="shared" ca="1" si="3"/>
        <v>971.89088333333029</v>
      </c>
      <c r="AD19" s="282"/>
    </row>
    <row r="20" spans="2:33" s="278" customFormat="1" ht="15.75">
      <c r="B20" s="267" t="s">
        <v>262</v>
      </c>
      <c r="C20" s="286"/>
      <c r="D20" s="268" t="s">
        <v>224</v>
      </c>
      <c r="E20" s="268" t="s">
        <v>263</v>
      </c>
      <c r="F20" s="269">
        <v>43336</v>
      </c>
      <c r="G20" s="270">
        <v>0.5</v>
      </c>
      <c r="H20" s="271">
        <v>2</v>
      </c>
      <c r="I20" s="272" t="s">
        <v>220</v>
      </c>
      <c r="J20" s="272">
        <v>1</v>
      </c>
      <c r="K20" s="270">
        <v>0.52083333333333337</v>
      </c>
      <c r="L20" s="270">
        <v>0.58333333333333337</v>
      </c>
      <c r="M20" s="270">
        <v>0.58333333333333337</v>
      </c>
      <c r="N20" s="273">
        <v>30</v>
      </c>
      <c r="O20" s="273"/>
      <c r="P20" s="273"/>
      <c r="Q20" s="274"/>
      <c r="R20" s="274"/>
      <c r="S20" s="274"/>
      <c r="T20" s="274"/>
      <c r="U20" s="274"/>
      <c r="V20" s="274"/>
      <c r="W20" s="274"/>
      <c r="X20" s="274"/>
      <c r="Y20" s="274"/>
      <c r="Z20" s="251">
        <f t="shared" si="0"/>
        <v>30</v>
      </c>
      <c r="AA20" s="252">
        <f t="shared" si="1"/>
        <v>6.25E-2</v>
      </c>
      <c r="AB20" s="252">
        <f t="shared" si="2"/>
        <v>8.333333333333337E-2</v>
      </c>
      <c r="AC20" s="254">
        <f t="shared" ca="1" si="3"/>
        <v>971.86310555555247</v>
      </c>
      <c r="AD20" s="282"/>
    </row>
    <row r="21" spans="2:33" s="278" customFormat="1" ht="15.75">
      <c r="B21" s="267"/>
      <c r="C21" s="286"/>
      <c r="D21" s="268" t="s">
        <v>264</v>
      </c>
      <c r="E21" s="268" t="s">
        <v>265</v>
      </c>
      <c r="F21" s="269">
        <v>43336</v>
      </c>
      <c r="G21" s="270">
        <v>0.1875</v>
      </c>
      <c r="H21" s="271">
        <v>2</v>
      </c>
      <c r="I21" s="272" t="s">
        <v>204</v>
      </c>
      <c r="J21" s="272">
        <v>1</v>
      </c>
      <c r="K21" s="270">
        <v>0.20902777777777778</v>
      </c>
      <c r="L21" s="270">
        <v>0.25</v>
      </c>
      <c r="M21" s="270">
        <v>0.25</v>
      </c>
      <c r="N21" s="273"/>
      <c r="O21" s="273"/>
      <c r="P21" s="273"/>
      <c r="Q21" s="274"/>
      <c r="R21" s="274"/>
      <c r="S21" s="274"/>
      <c r="T21" s="274"/>
      <c r="U21" s="274"/>
      <c r="V21" s="274"/>
      <c r="W21" s="274"/>
      <c r="X21" s="274"/>
      <c r="Y21" s="274"/>
      <c r="Z21" s="251">
        <f t="shared" si="0"/>
        <v>0</v>
      </c>
      <c r="AA21" s="252">
        <f t="shared" si="1"/>
        <v>4.0972222222222215E-2</v>
      </c>
      <c r="AB21" s="252">
        <f t="shared" si="2"/>
        <v>6.25E-2</v>
      </c>
      <c r="AC21" s="254">
        <f t="shared" ca="1" si="3"/>
        <v>972.17560555555247</v>
      </c>
      <c r="AD21" s="282"/>
    </row>
    <row r="22" spans="2:33" s="278" customFormat="1" ht="15.75">
      <c r="B22" s="267" t="s">
        <v>266</v>
      </c>
      <c r="C22" s="286"/>
      <c r="D22" s="268"/>
      <c r="E22" s="268" t="s">
        <v>207</v>
      </c>
      <c r="F22" s="269">
        <v>43336</v>
      </c>
      <c r="G22" s="270">
        <v>0.37847222222222227</v>
      </c>
      <c r="H22" s="271">
        <v>4</v>
      </c>
      <c r="I22" s="272" t="s">
        <v>234</v>
      </c>
      <c r="J22" s="272">
        <v>1</v>
      </c>
      <c r="K22" s="270">
        <v>0.39583333333333331</v>
      </c>
      <c r="L22" s="270">
        <v>0.4236111111111111</v>
      </c>
      <c r="M22" s="270">
        <v>0.4236111111111111</v>
      </c>
      <c r="N22" s="273">
        <v>25</v>
      </c>
      <c r="O22" s="273"/>
      <c r="P22" s="273"/>
      <c r="Q22" s="274"/>
      <c r="R22" s="274"/>
      <c r="S22" s="274"/>
      <c r="T22" s="274"/>
      <c r="U22" s="274"/>
      <c r="V22" s="274"/>
      <c r="W22" s="274"/>
      <c r="X22" s="274"/>
      <c r="Y22" s="274"/>
      <c r="Z22" s="251">
        <f t="shared" si="0"/>
        <v>25</v>
      </c>
      <c r="AA22" s="252">
        <f t="shared" si="1"/>
        <v>2.777777777777779E-2</v>
      </c>
      <c r="AB22" s="252">
        <f t="shared" si="2"/>
        <v>4.513888888888884E-2</v>
      </c>
      <c r="AC22" s="254">
        <f t="shared" ca="1" si="3"/>
        <v>971.98463333333029</v>
      </c>
      <c r="AD22" s="282"/>
    </row>
    <row r="23" spans="2:33" s="278" customFormat="1" ht="15.75">
      <c r="B23" s="267" t="s">
        <v>264</v>
      </c>
      <c r="C23" s="286"/>
      <c r="D23" s="268"/>
      <c r="E23" s="268" t="s">
        <v>207</v>
      </c>
      <c r="F23" s="269">
        <v>43336</v>
      </c>
      <c r="G23" s="270">
        <v>0.46180555555555558</v>
      </c>
      <c r="H23" s="271">
        <v>2</v>
      </c>
      <c r="I23" s="272" t="s">
        <v>234</v>
      </c>
      <c r="J23" s="272">
        <v>1</v>
      </c>
      <c r="K23" s="270">
        <v>0.46875</v>
      </c>
      <c r="L23" s="270">
        <v>0.48958333333333331</v>
      </c>
      <c r="M23" s="270">
        <v>0.48958333333333331</v>
      </c>
      <c r="N23" s="273"/>
      <c r="O23" s="273"/>
      <c r="P23" s="273"/>
      <c r="Q23" s="274"/>
      <c r="R23" s="274"/>
      <c r="S23" s="274"/>
      <c r="T23" s="274"/>
      <c r="U23" s="274"/>
      <c r="V23" s="274"/>
      <c r="W23" s="274"/>
      <c r="X23" s="274"/>
      <c r="Y23" s="274"/>
      <c r="Z23" s="251">
        <f t="shared" si="0"/>
        <v>0</v>
      </c>
      <c r="AA23" s="252">
        <f t="shared" si="1"/>
        <v>2.0833333333333315E-2</v>
      </c>
      <c r="AB23" s="252">
        <f t="shared" si="2"/>
        <v>2.7777777777777735E-2</v>
      </c>
      <c r="AC23" s="254">
        <f t="shared" ca="1" si="3"/>
        <v>971.90129999999692</v>
      </c>
      <c r="AD23" s="282"/>
    </row>
    <row r="24" spans="2:33" s="278" customFormat="1" ht="15.75">
      <c r="B24" s="267" t="s">
        <v>267</v>
      </c>
      <c r="C24" s="286"/>
      <c r="D24" s="268"/>
      <c r="E24" s="268" t="s">
        <v>268</v>
      </c>
      <c r="F24" s="269">
        <v>43336</v>
      </c>
      <c r="G24" s="270">
        <v>0.52083333333333337</v>
      </c>
      <c r="H24" s="271">
        <v>2</v>
      </c>
      <c r="I24" s="272" t="s">
        <v>204</v>
      </c>
      <c r="J24" s="272">
        <v>1</v>
      </c>
      <c r="K24" s="270">
        <v>0.52430555555555558</v>
      </c>
      <c r="L24" s="270">
        <v>0.53472222222222221</v>
      </c>
      <c r="M24" s="270">
        <v>0.53472222222222221</v>
      </c>
      <c r="N24" s="273">
        <v>5</v>
      </c>
      <c r="O24" s="273"/>
      <c r="P24" s="273"/>
      <c r="Q24" s="274"/>
      <c r="R24" s="274"/>
      <c r="S24" s="274"/>
      <c r="T24" s="274"/>
      <c r="U24" s="274"/>
      <c r="V24" s="274"/>
      <c r="W24" s="274"/>
      <c r="X24" s="274"/>
      <c r="Y24" s="274"/>
      <c r="Z24" s="251">
        <f t="shared" si="0"/>
        <v>5</v>
      </c>
      <c r="AA24" s="252">
        <f t="shared" si="1"/>
        <v>1.041666666666663E-2</v>
      </c>
      <c r="AB24" s="252">
        <f t="shared" si="2"/>
        <v>1.388888888888884E-2</v>
      </c>
      <c r="AC24" s="254">
        <f t="shared" ca="1" si="3"/>
        <v>971.84227222221909</v>
      </c>
      <c r="AD24" s="282"/>
    </row>
    <row r="25" spans="2:33" s="278" customFormat="1" ht="15.75">
      <c r="B25" s="267" t="s">
        <v>269</v>
      </c>
      <c r="C25" s="286"/>
      <c r="D25" s="268"/>
      <c r="E25" s="268" t="s">
        <v>270</v>
      </c>
      <c r="F25" s="269">
        <v>43336</v>
      </c>
      <c r="G25" s="270">
        <v>0.62847222222222221</v>
      </c>
      <c r="H25" s="271">
        <v>1</v>
      </c>
      <c r="I25" s="272" t="s">
        <v>204</v>
      </c>
      <c r="J25" s="272">
        <v>1</v>
      </c>
      <c r="K25" s="270">
        <v>0.66319444444444442</v>
      </c>
      <c r="L25" s="270">
        <v>0.67013888888888884</v>
      </c>
      <c r="M25" s="270">
        <v>0.67013888888888884</v>
      </c>
      <c r="N25" s="273">
        <v>10</v>
      </c>
      <c r="O25" s="273"/>
      <c r="P25" s="273"/>
      <c r="Q25" s="274"/>
      <c r="R25" s="274"/>
      <c r="S25" s="274"/>
      <c r="T25" s="274"/>
      <c r="U25" s="274"/>
      <c r="V25" s="274"/>
      <c r="W25" s="274"/>
      <c r="X25" s="274"/>
      <c r="Y25" s="274"/>
      <c r="Z25" s="251">
        <f t="shared" si="0"/>
        <v>10</v>
      </c>
      <c r="AA25" s="252">
        <f t="shared" si="1"/>
        <v>6.9444444444444198E-3</v>
      </c>
      <c r="AB25" s="252">
        <f t="shared" si="2"/>
        <v>4.166666666666663E-2</v>
      </c>
      <c r="AC25" s="254">
        <f t="shared" ca="1" si="3"/>
        <v>971.73463333333029</v>
      </c>
      <c r="AD25" s="282"/>
    </row>
    <row r="26" spans="2:33" ht="15.75">
      <c r="B26" s="253"/>
      <c r="C26" s="231"/>
      <c r="D26" s="247" t="s">
        <v>202</v>
      </c>
      <c r="E26" s="247" t="s">
        <v>203</v>
      </c>
      <c r="F26" s="248">
        <v>43337</v>
      </c>
      <c r="G26" s="234">
        <v>0.37847222222222227</v>
      </c>
      <c r="H26" s="264">
        <v>1</v>
      </c>
      <c r="I26" s="249" t="s">
        <v>204</v>
      </c>
      <c r="J26" s="249">
        <v>1</v>
      </c>
      <c r="K26" s="234">
        <v>4.1666666666666664E-2</v>
      </c>
      <c r="L26" s="234">
        <v>0.16666666666666666</v>
      </c>
      <c r="M26" s="234">
        <v>0.16666666666666666</v>
      </c>
      <c r="N26" s="265"/>
      <c r="O26" s="265">
        <v>240</v>
      </c>
      <c r="P26" s="265"/>
      <c r="Q26" s="250"/>
      <c r="R26" s="250"/>
      <c r="S26" s="250"/>
      <c r="T26" s="250"/>
      <c r="U26" s="250"/>
      <c r="V26" s="250"/>
      <c r="W26" s="250"/>
      <c r="X26" s="250"/>
      <c r="Y26" s="250"/>
      <c r="Z26" s="251">
        <f t="shared" si="0"/>
        <v>240</v>
      </c>
      <c r="AA26" s="252">
        <f t="shared" si="1"/>
        <v>0.125</v>
      </c>
      <c r="AB26" s="252">
        <f t="shared" si="2"/>
        <v>-0.21180555555555561</v>
      </c>
      <c r="AC26" s="254">
        <f t="shared" ca="1" si="3"/>
        <v>970.98463333333029</v>
      </c>
      <c r="AE26" s="43"/>
    </row>
    <row r="27" spans="2:33" ht="15.75">
      <c r="B27" s="253" t="s">
        <v>205</v>
      </c>
      <c r="C27" s="231"/>
      <c r="D27" s="247" t="s">
        <v>206</v>
      </c>
      <c r="E27" s="247" t="s">
        <v>207</v>
      </c>
      <c r="F27" s="248">
        <v>43337</v>
      </c>
      <c r="G27" s="234">
        <v>0.28472222222222221</v>
      </c>
      <c r="H27" s="264"/>
      <c r="I27" s="249" t="s">
        <v>204</v>
      </c>
      <c r="J27" s="249">
        <v>1</v>
      </c>
      <c r="K27" s="234">
        <v>0.2986111111111111</v>
      </c>
      <c r="L27" s="234">
        <v>0.31597222222222221</v>
      </c>
      <c r="M27" s="234">
        <v>0.31597222222222221</v>
      </c>
      <c r="N27" s="265">
        <v>20</v>
      </c>
      <c r="O27" s="265"/>
      <c r="P27" s="265"/>
      <c r="Q27" s="250"/>
      <c r="R27" s="250"/>
      <c r="S27" s="250"/>
      <c r="T27" s="250"/>
      <c r="U27" s="250"/>
      <c r="V27" s="250"/>
      <c r="W27" s="250"/>
      <c r="X27" s="250"/>
      <c r="Y27" s="250"/>
      <c r="Z27" s="251">
        <f t="shared" si="0"/>
        <v>20</v>
      </c>
      <c r="AA27" s="252">
        <f t="shared" si="1"/>
        <v>1.7361111111111105E-2</v>
      </c>
      <c r="AB27" s="252">
        <f t="shared" si="2"/>
        <v>3.125E-2</v>
      </c>
      <c r="AC27" s="254">
        <f t="shared" ca="1" si="3"/>
        <v>971.07838333333029</v>
      </c>
      <c r="AE27" s="43" t="s">
        <v>49</v>
      </c>
      <c r="AF27" t="s">
        <v>59</v>
      </c>
      <c r="AG27" t="s">
        <v>70</v>
      </c>
    </row>
    <row r="28" spans="2:33" ht="15.75">
      <c r="B28" s="253"/>
      <c r="C28" s="231"/>
      <c r="D28" s="247" t="s">
        <v>208</v>
      </c>
      <c r="E28" s="247" t="s">
        <v>209</v>
      </c>
      <c r="F28" s="248">
        <v>43337</v>
      </c>
      <c r="G28" s="234">
        <v>0.31597222222222221</v>
      </c>
      <c r="H28" s="264">
        <v>2</v>
      </c>
      <c r="I28" s="249" t="s">
        <v>210</v>
      </c>
      <c r="J28" s="249">
        <v>2</v>
      </c>
      <c r="K28" s="234">
        <v>0.33333333333333331</v>
      </c>
      <c r="L28" s="234">
        <v>0.35416666666666669</v>
      </c>
      <c r="M28" s="234">
        <v>0.35416666666666669</v>
      </c>
      <c r="N28" s="265"/>
      <c r="O28" s="265">
        <v>25</v>
      </c>
      <c r="P28" s="265"/>
      <c r="Q28" s="250"/>
      <c r="R28" s="250"/>
      <c r="S28" s="250"/>
      <c r="T28" s="250"/>
      <c r="U28" s="250"/>
      <c r="V28" s="250"/>
      <c r="W28" s="250"/>
      <c r="X28" s="250"/>
      <c r="Y28" s="250"/>
      <c r="Z28" s="251">
        <f t="shared" si="0"/>
        <v>25</v>
      </c>
      <c r="AA28" s="252">
        <f t="shared" si="1"/>
        <v>1.0416666666666685E-2</v>
      </c>
      <c r="AB28" s="252">
        <f t="shared" si="2"/>
        <v>3.8194444444444475E-2</v>
      </c>
      <c r="AC28" s="254">
        <f t="shared" ca="1" si="3"/>
        <v>971.04713333333029</v>
      </c>
      <c r="AE28" s="43" t="s">
        <v>48</v>
      </c>
      <c r="AF28" t="s">
        <v>60</v>
      </c>
      <c r="AG28" t="s">
        <v>71</v>
      </c>
    </row>
    <row r="29" spans="2:33" ht="15.75">
      <c r="B29" s="253"/>
      <c r="C29" s="231"/>
      <c r="D29" s="247" t="s">
        <v>211</v>
      </c>
      <c r="E29" s="247" t="s">
        <v>212</v>
      </c>
      <c r="F29" s="248">
        <v>43337</v>
      </c>
      <c r="G29" s="234">
        <v>0.33333333333333331</v>
      </c>
      <c r="H29" s="264"/>
      <c r="I29" s="249" t="s">
        <v>213</v>
      </c>
      <c r="J29" s="249">
        <v>1</v>
      </c>
      <c r="K29" s="234">
        <v>0.39583333333333331</v>
      </c>
      <c r="L29" s="234">
        <v>0.47222222222222227</v>
      </c>
      <c r="M29" s="234">
        <v>0.47222222222222227</v>
      </c>
      <c r="N29" s="265">
        <v>30</v>
      </c>
      <c r="O29" s="265">
        <v>60</v>
      </c>
      <c r="P29" s="265"/>
      <c r="Q29" s="250"/>
      <c r="R29" s="250"/>
      <c r="S29" s="250"/>
      <c r="T29" s="250"/>
      <c r="U29" s="250"/>
      <c r="V29" s="250"/>
      <c r="W29" s="250"/>
      <c r="X29" s="250"/>
      <c r="Y29" s="250"/>
      <c r="Z29" s="251">
        <f t="shared" si="0"/>
        <v>90</v>
      </c>
      <c r="AA29" s="252">
        <f t="shared" si="1"/>
        <v>7.6388888888888951E-2</v>
      </c>
      <c r="AB29" s="252">
        <f t="shared" si="2"/>
        <v>0.13888888888888895</v>
      </c>
      <c r="AC29" s="254">
        <f t="shared" ca="1" si="3"/>
        <v>971.02977222221909</v>
      </c>
      <c r="AE29" s="43" t="s">
        <v>51</v>
      </c>
      <c r="AF29" t="s">
        <v>61</v>
      </c>
      <c r="AG29" t="s">
        <v>91</v>
      </c>
    </row>
    <row r="30" spans="2:33" ht="15.75">
      <c r="B30" s="253" t="s">
        <v>214</v>
      </c>
      <c r="C30" s="231"/>
      <c r="D30" s="247" t="s">
        <v>215</v>
      </c>
      <c r="E30" s="247" t="s">
        <v>216</v>
      </c>
      <c r="F30" s="248">
        <v>43337</v>
      </c>
      <c r="G30" s="234">
        <v>0.3576388888888889</v>
      </c>
      <c r="H30" s="264"/>
      <c r="I30" s="249" t="s">
        <v>217</v>
      </c>
      <c r="J30" s="249">
        <v>1</v>
      </c>
      <c r="K30" s="234">
        <v>0.39583333333333331</v>
      </c>
      <c r="L30" s="234">
        <v>0.45833333333333331</v>
      </c>
      <c r="M30" s="234">
        <v>0.45833333333333331</v>
      </c>
      <c r="N30" s="265">
        <v>60</v>
      </c>
      <c r="O30" s="265"/>
      <c r="P30" s="265"/>
      <c r="Q30" s="250"/>
      <c r="R30" s="250"/>
      <c r="S30" s="250"/>
      <c r="T30" s="250"/>
      <c r="U30" s="250"/>
      <c r="V30" s="250"/>
      <c r="W30" s="250"/>
      <c r="X30" s="250"/>
      <c r="Y30" s="250"/>
      <c r="Z30" s="251">
        <f t="shared" si="0"/>
        <v>60</v>
      </c>
      <c r="AA30" s="252">
        <f t="shared" si="1"/>
        <v>6.25E-2</v>
      </c>
      <c r="AB30" s="252">
        <f t="shared" si="2"/>
        <v>0.10069444444444442</v>
      </c>
      <c r="AC30" s="254">
        <f t="shared" ca="1" si="3"/>
        <v>971.00546666666355</v>
      </c>
      <c r="AE30" s="43" t="s">
        <v>18</v>
      </c>
      <c r="AF30" t="s">
        <v>62</v>
      </c>
      <c r="AG30" t="s">
        <v>72</v>
      </c>
    </row>
    <row r="31" spans="2:33" ht="15.75">
      <c r="B31" s="253"/>
      <c r="C31" s="231"/>
      <c r="D31" s="247" t="s">
        <v>218</v>
      </c>
      <c r="E31" s="247" t="s">
        <v>219</v>
      </c>
      <c r="F31" s="248">
        <v>43337</v>
      </c>
      <c r="G31" s="234">
        <v>0.3923611111111111</v>
      </c>
      <c r="H31" s="264"/>
      <c r="I31" s="249" t="s">
        <v>220</v>
      </c>
      <c r="J31" s="249">
        <v>1</v>
      </c>
      <c r="K31" s="234">
        <v>0.69791666666666663</v>
      </c>
      <c r="L31" s="234">
        <v>0.73958333333333337</v>
      </c>
      <c r="M31" s="234">
        <v>0.73958333333333337</v>
      </c>
      <c r="N31" s="265">
        <v>23</v>
      </c>
      <c r="O31" s="265">
        <v>705</v>
      </c>
      <c r="P31" s="265"/>
      <c r="Q31" s="250"/>
      <c r="R31" s="250"/>
      <c r="S31" s="250"/>
      <c r="T31" s="250"/>
      <c r="U31" s="250"/>
      <c r="V31" s="250"/>
      <c r="W31" s="250"/>
      <c r="X31" s="250"/>
      <c r="Y31" s="250"/>
      <c r="Z31" s="251">
        <f t="shared" si="0"/>
        <v>728</v>
      </c>
      <c r="AA31" s="252">
        <f t="shared" si="1"/>
        <v>4.1666666666666741E-2</v>
      </c>
      <c r="AB31" s="252">
        <f t="shared" si="2"/>
        <v>0.34722222222222227</v>
      </c>
      <c r="AC31" s="254">
        <f t="shared" ca="1" si="3"/>
        <v>970.97074444444138</v>
      </c>
      <c r="AE31" s="43" t="s">
        <v>53</v>
      </c>
      <c r="AF31" t="s">
        <v>63</v>
      </c>
      <c r="AG31" t="s">
        <v>73</v>
      </c>
    </row>
    <row r="32" spans="2:33" ht="15.75">
      <c r="B32" s="253"/>
      <c r="C32" s="231"/>
      <c r="D32" s="247" t="s">
        <v>221</v>
      </c>
      <c r="E32" s="247" t="s">
        <v>222</v>
      </c>
      <c r="F32" s="248">
        <v>43337</v>
      </c>
      <c r="G32" s="234">
        <v>0.58333333333333337</v>
      </c>
      <c r="H32" s="264"/>
      <c r="I32" s="249" t="s">
        <v>223</v>
      </c>
      <c r="J32" s="249">
        <v>1</v>
      </c>
      <c r="K32" s="234">
        <v>0.58333333333333337</v>
      </c>
      <c r="L32" s="234">
        <v>0.65625</v>
      </c>
      <c r="M32" s="234">
        <v>0.65625</v>
      </c>
      <c r="N32" s="265">
        <v>30</v>
      </c>
      <c r="O32" s="265">
        <v>240</v>
      </c>
      <c r="P32" s="265"/>
      <c r="Q32" s="250"/>
      <c r="R32" s="250"/>
      <c r="S32" s="250"/>
      <c r="T32" s="250"/>
      <c r="U32" s="250"/>
      <c r="V32" s="250"/>
      <c r="W32" s="250"/>
      <c r="X32" s="250"/>
      <c r="Y32" s="250"/>
      <c r="Z32" s="251">
        <f t="shared" si="0"/>
        <v>270</v>
      </c>
      <c r="AA32" s="252">
        <f t="shared" si="1"/>
        <v>7.291666666666663E-2</v>
      </c>
      <c r="AB32" s="252">
        <f t="shared" si="2"/>
        <v>7.291666666666663E-2</v>
      </c>
      <c r="AC32" s="254">
        <f t="shared" ca="1" si="3"/>
        <v>970.77977222221909</v>
      </c>
      <c r="AE32" s="43" t="s">
        <v>56</v>
      </c>
      <c r="AF32" t="s">
        <v>64</v>
      </c>
      <c r="AG32" t="s">
        <v>74</v>
      </c>
    </row>
    <row r="33" spans="2:33" ht="15.75">
      <c r="B33" s="253"/>
      <c r="C33" s="231"/>
      <c r="D33" s="247" t="s">
        <v>224</v>
      </c>
      <c r="E33" s="247" t="s">
        <v>225</v>
      </c>
      <c r="F33" s="248">
        <v>43337</v>
      </c>
      <c r="G33" s="234">
        <v>0.45833333333333331</v>
      </c>
      <c r="H33" s="264">
        <v>2</v>
      </c>
      <c r="I33" s="249" t="s">
        <v>220</v>
      </c>
      <c r="J33" s="249">
        <v>1</v>
      </c>
      <c r="K33" s="234">
        <v>0.5</v>
      </c>
      <c r="L33" s="234">
        <v>0.5625</v>
      </c>
      <c r="M33" s="234">
        <v>0.5625</v>
      </c>
      <c r="N33" s="265">
        <v>20</v>
      </c>
      <c r="O33" s="265">
        <v>40</v>
      </c>
      <c r="P33" s="265"/>
      <c r="Q33" s="250"/>
      <c r="R33" s="250"/>
      <c r="S33" s="250"/>
      <c r="T33" s="250"/>
      <c r="U33" s="250"/>
      <c r="V33" s="250"/>
      <c r="W33" s="250"/>
      <c r="X33" s="250"/>
      <c r="Y33" s="250"/>
      <c r="Z33" s="251">
        <f t="shared" si="0"/>
        <v>60</v>
      </c>
      <c r="AA33" s="252">
        <f t="shared" si="1"/>
        <v>6.25E-2</v>
      </c>
      <c r="AB33" s="252">
        <f t="shared" si="2"/>
        <v>0.10416666666666669</v>
      </c>
      <c r="AC33" s="254">
        <f t="shared" ca="1" si="3"/>
        <v>970.90477222221909</v>
      </c>
      <c r="AE33" s="43" t="s">
        <v>50</v>
      </c>
      <c r="AF33" t="s">
        <v>65</v>
      </c>
      <c r="AG33" t="s">
        <v>75</v>
      </c>
    </row>
    <row r="34" spans="2:33" ht="15.75">
      <c r="B34" s="253"/>
      <c r="C34" s="231"/>
      <c r="D34" s="247" t="s">
        <v>226</v>
      </c>
      <c r="E34" s="247" t="s">
        <v>209</v>
      </c>
      <c r="F34" s="248">
        <v>43337</v>
      </c>
      <c r="G34" s="234">
        <v>0.69791666666666663</v>
      </c>
      <c r="H34" s="264" t="s">
        <v>240</v>
      </c>
      <c r="I34" s="249" t="s">
        <v>227</v>
      </c>
      <c r="J34" s="249">
        <v>2</v>
      </c>
      <c r="K34" s="234">
        <v>0.84027777777777779</v>
      </c>
      <c r="L34" s="234">
        <v>0.98958333333333337</v>
      </c>
      <c r="M34" s="234">
        <v>0.98958333333333337</v>
      </c>
      <c r="N34" s="265"/>
      <c r="O34" s="265"/>
      <c r="P34" s="265"/>
      <c r="Q34" s="250"/>
      <c r="R34" s="250"/>
      <c r="S34" s="250"/>
      <c r="T34" s="250"/>
      <c r="U34" s="250"/>
      <c r="V34" s="250"/>
      <c r="W34" s="250"/>
      <c r="X34" s="250"/>
      <c r="Y34" s="250"/>
      <c r="Z34" s="251">
        <f t="shared" si="0"/>
        <v>0</v>
      </c>
      <c r="AA34" s="252">
        <f t="shared" si="1"/>
        <v>7.465277777777779E-2</v>
      </c>
      <c r="AB34" s="252">
        <f t="shared" si="2"/>
        <v>0.29166666666666674</v>
      </c>
      <c r="AC34" s="254">
        <f t="shared" ca="1" si="3"/>
        <v>970.66518888888584</v>
      </c>
      <c r="AE34" s="43" t="s">
        <v>52</v>
      </c>
      <c r="AF34" t="s">
        <v>66</v>
      </c>
      <c r="AG34" t="s">
        <v>76</v>
      </c>
    </row>
    <row r="35" spans="2:33" ht="15.75">
      <c r="B35" s="253"/>
      <c r="C35" s="231"/>
      <c r="D35" s="247" t="s">
        <v>133</v>
      </c>
      <c r="E35" s="247" t="s">
        <v>209</v>
      </c>
      <c r="F35" s="248">
        <v>43337</v>
      </c>
      <c r="G35" s="234">
        <v>0.35416666666666669</v>
      </c>
      <c r="H35" s="264" t="s">
        <v>241</v>
      </c>
      <c r="I35" s="249" t="s">
        <v>210</v>
      </c>
      <c r="J35" s="249">
        <v>2</v>
      </c>
      <c r="K35" s="234">
        <v>0.36458333333333331</v>
      </c>
      <c r="L35" s="234">
        <v>0.39583333333333331</v>
      </c>
      <c r="M35" s="234">
        <v>0.39583333333333331</v>
      </c>
      <c r="N35" s="265"/>
      <c r="O35" s="265"/>
      <c r="P35" s="265">
        <v>15</v>
      </c>
      <c r="Q35" s="250"/>
      <c r="R35" s="250"/>
      <c r="S35" s="250"/>
      <c r="T35" s="250"/>
      <c r="U35" s="250"/>
      <c r="V35" s="250"/>
      <c r="W35" s="250"/>
      <c r="X35" s="250"/>
      <c r="Y35" s="250"/>
      <c r="Z35" s="251">
        <f t="shared" si="0"/>
        <v>15</v>
      </c>
      <c r="AA35" s="252">
        <f t="shared" si="1"/>
        <v>1.5625E-2</v>
      </c>
      <c r="AB35" s="252">
        <f t="shared" si="2"/>
        <v>4.166666666666663E-2</v>
      </c>
      <c r="AC35" s="254">
        <f t="shared" ca="1" si="3"/>
        <v>971.00893888888584</v>
      </c>
      <c r="AE35" s="43" t="s">
        <v>57</v>
      </c>
      <c r="AF35" t="s">
        <v>15</v>
      </c>
      <c r="AG35" t="s">
        <v>77</v>
      </c>
    </row>
    <row r="36" spans="2:33" ht="15.75">
      <c r="B36" s="253"/>
      <c r="C36" s="231"/>
      <c r="D36" s="247" t="s">
        <v>228</v>
      </c>
      <c r="E36" s="247" t="s">
        <v>209</v>
      </c>
      <c r="F36" s="248">
        <v>43337</v>
      </c>
      <c r="G36" s="234">
        <v>0.75</v>
      </c>
      <c r="H36" s="264">
        <v>3</v>
      </c>
      <c r="I36" s="249" t="s">
        <v>227</v>
      </c>
      <c r="J36" s="249">
        <v>1</v>
      </c>
      <c r="K36" s="234">
        <v>0.80208333333333337</v>
      </c>
      <c r="L36" s="234">
        <v>0.88888888888888884</v>
      </c>
      <c r="M36" s="234">
        <v>0.88888888888888884</v>
      </c>
      <c r="N36" s="265"/>
      <c r="O36" s="265"/>
      <c r="P36" s="265"/>
      <c r="Q36" s="250"/>
      <c r="R36" s="250"/>
      <c r="S36" s="250"/>
      <c r="T36" s="250"/>
      <c r="U36" s="250"/>
      <c r="V36" s="250"/>
      <c r="W36" s="250"/>
      <c r="X36" s="250"/>
      <c r="Y36" s="250"/>
      <c r="Z36" s="251">
        <f t="shared" si="0"/>
        <v>0</v>
      </c>
      <c r="AA36" s="252">
        <f t="shared" si="1"/>
        <v>8.6805555555555469E-2</v>
      </c>
      <c r="AB36" s="252">
        <f t="shared" si="2"/>
        <v>0.13888888888888884</v>
      </c>
      <c r="AC36" s="254">
        <f t="shared" ca="1" si="3"/>
        <v>970.61310555555247</v>
      </c>
      <c r="AE36" s="43" t="s">
        <v>58</v>
      </c>
      <c r="AF36" t="s">
        <v>67</v>
      </c>
      <c r="AG36" t="s">
        <v>78</v>
      </c>
    </row>
    <row r="37" spans="2:33" ht="15.75">
      <c r="B37" s="253"/>
      <c r="C37" s="231"/>
      <c r="D37" s="247" t="s">
        <v>229</v>
      </c>
      <c r="E37" s="247" t="s">
        <v>222</v>
      </c>
      <c r="F37" s="248">
        <v>43337</v>
      </c>
      <c r="G37" s="234">
        <v>0.75</v>
      </c>
      <c r="H37" s="264">
        <v>2</v>
      </c>
      <c r="I37" s="249" t="s">
        <v>230</v>
      </c>
      <c r="J37" s="249">
        <v>1</v>
      </c>
      <c r="K37" s="234">
        <v>0.38541666666666669</v>
      </c>
      <c r="L37" s="234">
        <v>0.41666666666666669</v>
      </c>
      <c r="M37" s="234">
        <v>0.41666666666666669</v>
      </c>
      <c r="N37" s="265"/>
      <c r="O37" s="265"/>
      <c r="P37" s="265"/>
      <c r="Q37" s="250"/>
      <c r="R37" s="250"/>
      <c r="S37" s="250"/>
      <c r="T37" s="250"/>
      <c r="U37" s="250"/>
      <c r="V37" s="250"/>
      <c r="W37" s="250"/>
      <c r="X37" s="250"/>
      <c r="Y37" s="250"/>
      <c r="Z37" s="251">
        <f t="shared" si="0"/>
        <v>0</v>
      </c>
      <c r="AA37" s="252">
        <f t="shared" si="1"/>
        <v>3.125E-2</v>
      </c>
      <c r="AB37" s="252">
        <f t="shared" si="2"/>
        <v>-0.33333333333333331</v>
      </c>
      <c r="AC37" s="254">
        <f t="shared" ca="1" si="3"/>
        <v>970.61310555555247</v>
      </c>
      <c r="AE37" s="43" t="s">
        <v>54</v>
      </c>
      <c r="AF37" t="s">
        <v>68</v>
      </c>
      <c r="AG37" t="s">
        <v>79</v>
      </c>
    </row>
    <row r="38" spans="2:33" ht="15.75">
      <c r="B38" s="253" t="s">
        <v>214</v>
      </c>
      <c r="C38" s="231"/>
      <c r="D38" s="247" t="s">
        <v>231</v>
      </c>
      <c r="E38" s="247" t="s">
        <v>209</v>
      </c>
      <c r="F38" s="248">
        <v>43337</v>
      </c>
      <c r="G38" s="234">
        <v>0.75347222222222221</v>
      </c>
      <c r="H38" s="264">
        <v>2</v>
      </c>
      <c r="I38" s="249" t="s">
        <v>232</v>
      </c>
      <c r="J38" s="249">
        <v>1</v>
      </c>
      <c r="K38" s="234">
        <v>0.75694444444444453</v>
      </c>
      <c r="L38" s="234">
        <v>0.76736111111111116</v>
      </c>
      <c r="M38" s="234">
        <v>0.76736111111111116</v>
      </c>
      <c r="N38" s="265">
        <v>5</v>
      </c>
      <c r="O38" s="265"/>
      <c r="P38" s="265"/>
      <c r="Q38" s="250"/>
      <c r="R38" s="250"/>
      <c r="S38" s="250"/>
      <c r="T38" s="250"/>
      <c r="U38" s="250"/>
      <c r="V38" s="250"/>
      <c r="W38" s="250"/>
      <c r="X38" s="250"/>
      <c r="Y38" s="250"/>
      <c r="Z38" s="251">
        <f t="shared" si="0"/>
        <v>5</v>
      </c>
      <c r="AA38" s="252">
        <f t="shared" si="1"/>
        <v>1.041666666666663E-2</v>
      </c>
      <c r="AB38" s="252">
        <f t="shared" si="2"/>
        <v>1.3888888888888951E-2</v>
      </c>
      <c r="AC38" s="254">
        <f t="shared" ca="1" si="3"/>
        <v>970.60963333333029</v>
      </c>
      <c r="AE38" s="43" t="s">
        <v>55</v>
      </c>
      <c r="AF38" t="s">
        <v>69</v>
      </c>
      <c r="AG38" t="s">
        <v>80</v>
      </c>
    </row>
    <row r="39" spans="2:33" ht="15.75">
      <c r="B39" s="253"/>
      <c r="C39" s="231"/>
      <c r="D39" s="247" t="s">
        <v>233</v>
      </c>
      <c r="E39" s="247" t="s">
        <v>203</v>
      </c>
      <c r="F39" s="248">
        <v>43337</v>
      </c>
      <c r="G39" s="234">
        <v>0.38194444444444442</v>
      </c>
      <c r="H39" s="264">
        <v>7</v>
      </c>
      <c r="I39" s="249" t="s">
        <v>204</v>
      </c>
      <c r="J39" s="249">
        <v>1</v>
      </c>
      <c r="K39" s="234">
        <v>0.38541666666666669</v>
      </c>
      <c r="L39" s="234">
        <v>0.39583333333333331</v>
      </c>
      <c r="M39" s="234">
        <v>0.39583333333333331</v>
      </c>
      <c r="N39" s="265">
        <v>5</v>
      </c>
      <c r="O39" s="265"/>
      <c r="P39" s="265"/>
      <c r="Q39" s="250"/>
      <c r="R39" s="250"/>
      <c r="S39" s="250"/>
      <c r="T39" s="250"/>
      <c r="U39" s="250"/>
      <c r="V39" s="250"/>
      <c r="W39" s="250"/>
      <c r="X39" s="250"/>
      <c r="Y39" s="250"/>
      <c r="Z39" s="251">
        <f t="shared" si="0"/>
        <v>5</v>
      </c>
      <c r="AA39" s="252">
        <f t="shared" si="1"/>
        <v>1.041666666666663E-2</v>
      </c>
      <c r="AB39" s="252">
        <f t="shared" si="2"/>
        <v>1.3888888888888895E-2</v>
      </c>
      <c r="AC39" s="254">
        <f t="shared" ca="1" si="3"/>
        <v>970.98116111110801</v>
      </c>
    </row>
    <row r="40" spans="2:33" ht="15.75">
      <c r="B40" s="253"/>
      <c r="C40" s="231"/>
      <c r="D40" s="247" t="s">
        <v>229</v>
      </c>
      <c r="E40" s="247" t="s">
        <v>222</v>
      </c>
      <c r="F40" s="248">
        <v>43337</v>
      </c>
      <c r="G40" s="234">
        <v>0.75</v>
      </c>
      <c r="H40" s="264">
        <v>2</v>
      </c>
      <c r="I40" s="249" t="s">
        <v>234</v>
      </c>
      <c r="J40" s="249">
        <v>1</v>
      </c>
      <c r="K40" s="234">
        <v>0.38541666666666669</v>
      </c>
      <c r="L40" s="234">
        <v>0.41666666666666669</v>
      </c>
      <c r="M40" s="234">
        <v>0.41666666666666669</v>
      </c>
      <c r="N40" s="265">
        <v>95</v>
      </c>
      <c r="O40" s="265">
        <v>100</v>
      </c>
      <c r="P40" s="265"/>
      <c r="Q40" s="250"/>
      <c r="R40" s="250"/>
      <c r="S40" s="250"/>
      <c r="T40" s="250"/>
      <c r="U40" s="250"/>
      <c r="V40" s="250"/>
      <c r="W40" s="250"/>
      <c r="X40" s="250"/>
      <c r="Y40" s="250"/>
      <c r="Z40" s="251">
        <f t="shared" si="0"/>
        <v>195</v>
      </c>
      <c r="AA40" s="252">
        <f t="shared" si="1"/>
        <v>3.125E-2</v>
      </c>
      <c r="AB40" s="252">
        <f t="shared" si="2"/>
        <v>-0.33333333333333331</v>
      </c>
      <c r="AC40" s="254">
        <f t="shared" ca="1" si="3"/>
        <v>970.61310555555247</v>
      </c>
    </row>
    <row r="41" spans="2:33" ht="15.75">
      <c r="B41" s="253"/>
      <c r="C41" s="231"/>
      <c r="D41" s="247" t="s">
        <v>235</v>
      </c>
      <c r="E41" s="247" t="s">
        <v>209</v>
      </c>
      <c r="F41" s="248">
        <v>43337</v>
      </c>
      <c r="G41" s="234">
        <v>0.3888888888888889</v>
      </c>
      <c r="H41" s="264">
        <v>2</v>
      </c>
      <c r="I41" s="249" t="s">
        <v>232</v>
      </c>
      <c r="J41" s="249">
        <v>1</v>
      </c>
      <c r="K41" s="234">
        <v>0.3888888888888889</v>
      </c>
      <c r="L41" s="234">
        <v>0.39930555555555558</v>
      </c>
      <c r="M41" s="234">
        <v>0.39930555555555558</v>
      </c>
      <c r="N41" s="265"/>
      <c r="O41" s="265"/>
      <c r="P41" s="265"/>
      <c r="Q41" s="250"/>
      <c r="R41" s="250"/>
      <c r="S41" s="250"/>
      <c r="T41" s="250"/>
      <c r="U41" s="250"/>
      <c r="V41" s="250"/>
      <c r="W41" s="250"/>
      <c r="X41" s="250"/>
      <c r="Y41" s="250"/>
      <c r="Z41" s="251">
        <f t="shared" si="0"/>
        <v>0</v>
      </c>
      <c r="AA41" s="252">
        <f t="shared" si="1"/>
        <v>1.0416666666666685E-2</v>
      </c>
      <c r="AB41" s="252">
        <f t="shared" si="2"/>
        <v>1.0416666666666685E-2</v>
      </c>
      <c r="AC41" s="254">
        <f t="shared" ca="1" si="3"/>
        <v>970.97421666666355</v>
      </c>
    </row>
    <row r="42" spans="2:33" ht="15.75">
      <c r="B42" s="253"/>
      <c r="C42" s="231"/>
      <c r="D42" s="247" t="s">
        <v>236</v>
      </c>
      <c r="E42" s="247" t="s">
        <v>209</v>
      </c>
      <c r="F42" s="248">
        <v>43337</v>
      </c>
      <c r="G42" s="234">
        <v>0.55555555555555558</v>
      </c>
      <c r="H42" s="264" t="s">
        <v>242</v>
      </c>
      <c r="I42" s="249" t="s">
        <v>204</v>
      </c>
      <c r="J42" s="249">
        <v>2</v>
      </c>
      <c r="K42" s="234">
        <v>0.55555555555555558</v>
      </c>
      <c r="L42" s="234">
        <v>0.56944444444444442</v>
      </c>
      <c r="M42" s="234">
        <v>0.56944444444444442</v>
      </c>
      <c r="N42" s="265"/>
      <c r="O42" s="265"/>
      <c r="P42" s="265"/>
      <c r="Q42" s="250"/>
      <c r="R42" s="250"/>
      <c r="S42" s="250"/>
      <c r="T42" s="250"/>
      <c r="U42" s="250"/>
      <c r="V42" s="250"/>
      <c r="W42" s="250"/>
      <c r="X42" s="250"/>
      <c r="Y42" s="250"/>
      <c r="Z42" s="251">
        <f t="shared" si="0"/>
        <v>0</v>
      </c>
      <c r="AA42" s="252">
        <f t="shared" si="1"/>
        <v>6.9444444444444198E-3</v>
      </c>
      <c r="AB42" s="252">
        <f t="shared" si="2"/>
        <v>1.388888888888884E-2</v>
      </c>
      <c r="AC42" s="254">
        <f t="shared" ca="1" si="3"/>
        <v>970.80754999999692</v>
      </c>
    </row>
    <row r="43" spans="2:33" ht="15.75">
      <c r="B43" s="253"/>
      <c r="C43" s="231"/>
      <c r="D43" s="247" t="s">
        <v>237</v>
      </c>
      <c r="E43" s="247" t="s">
        <v>238</v>
      </c>
      <c r="F43" s="248">
        <v>43337</v>
      </c>
      <c r="G43" s="234">
        <v>0.55555555555555558</v>
      </c>
      <c r="H43" s="264" t="s">
        <v>243</v>
      </c>
      <c r="I43" s="249" t="s">
        <v>204</v>
      </c>
      <c r="J43" s="249">
        <v>1</v>
      </c>
      <c r="K43" s="234">
        <v>0.57638888888888895</v>
      </c>
      <c r="L43" s="234">
        <v>0.58333333333333337</v>
      </c>
      <c r="M43" s="234">
        <v>0.58333333333333337</v>
      </c>
      <c r="N43" s="265">
        <v>10</v>
      </c>
      <c r="O43" s="265">
        <v>20</v>
      </c>
      <c r="P43" s="265"/>
      <c r="Q43" s="250"/>
      <c r="R43" s="250"/>
      <c r="S43" s="250"/>
      <c r="T43" s="250"/>
      <c r="U43" s="250"/>
      <c r="V43" s="250"/>
      <c r="W43" s="250"/>
      <c r="X43" s="250"/>
      <c r="Y43" s="250"/>
      <c r="Z43" s="251">
        <f t="shared" si="0"/>
        <v>30</v>
      </c>
      <c r="AA43" s="252">
        <f t="shared" si="1"/>
        <v>6.9444444444444198E-3</v>
      </c>
      <c r="AB43" s="252">
        <f t="shared" si="2"/>
        <v>2.777777777777779E-2</v>
      </c>
      <c r="AC43" s="254">
        <f t="shared" ca="1" si="3"/>
        <v>970.80754999999692</v>
      </c>
    </row>
    <row r="44" spans="2:33" ht="15.75">
      <c r="B44" s="253"/>
      <c r="C44" s="231"/>
      <c r="D44" s="247" t="s">
        <v>239</v>
      </c>
      <c r="E44" s="247" t="s">
        <v>222</v>
      </c>
      <c r="F44" s="248">
        <v>43337</v>
      </c>
      <c r="G44" s="234">
        <v>0.66666666666666663</v>
      </c>
      <c r="H44" s="264" t="s">
        <v>244</v>
      </c>
      <c r="I44" s="249" t="s">
        <v>232</v>
      </c>
      <c r="J44" s="249">
        <v>2</v>
      </c>
      <c r="K44" s="234">
        <v>0.70833333333333337</v>
      </c>
      <c r="L44" s="234">
        <v>0.72916666666666663</v>
      </c>
      <c r="M44" s="234">
        <v>0.72916666666666663</v>
      </c>
      <c r="N44" s="265">
        <v>60</v>
      </c>
      <c r="O44" s="265"/>
      <c r="P44" s="265"/>
      <c r="Q44" s="250"/>
      <c r="R44" s="250"/>
      <c r="S44" s="250"/>
      <c r="T44" s="250"/>
      <c r="U44" s="250"/>
      <c r="V44" s="250"/>
      <c r="W44" s="250"/>
      <c r="X44" s="250"/>
      <c r="Y44" s="250"/>
      <c r="Z44" s="251">
        <f t="shared" si="0"/>
        <v>60</v>
      </c>
      <c r="AA44" s="252">
        <f t="shared" si="1"/>
        <v>1.041666666666663E-2</v>
      </c>
      <c r="AB44" s="252">
        <f t="shared" si="2"/>
        <v>6.25E-2</v>
      </c>
      <c r="AC44" s="254">
        <f t="shared" ca="1" si="3"/>
        <v>970.69643888888584</v>
      </c>
    </row>
    <row r="45" spans="2:33" ht="19.5" customHeight="1">
      <c r="B45" s="253" t="s">
        <v>271</v>
      </c>
      <c r="C45" s="231"/>
      <c r="D45" s="247" t="s">
        <v>272</v>
      </c>
      <c r="E45" s="247" t="s">
        <v>207</v>
      </c>
      <c r="F45" s="248">
        <v>43338</v>
      </c>
      <c r="G45" s="234">
        <v>0.2673611111111111</v>
      </c>
      <c r="H45" s="235"/>
      <c r="I45" s="249" t="s">
        <v>204</v>
      </c>
      <c r="J45" s="249">
        <v>2</v>
      </c>
      <c r="K45" s="234">
        <v>0.29166666666666669</v>
      </c>
      <c r="L45" s="234">
        <v>0.33333333333333331</v>
      </c>
      <c r="M45" s="234">
        <v>0.33333333333333331</v>
      </c>
      <c r="N45" s="250"/>
      <c r="O45" s="250"/>
      <c r="P45" s="250"/>
      <c r="Q45" s="250"/>
      <c r="R45" s="250"/>
      <c r="S45" s="250"/>
      <c r="T45" s="250"/>
      <c r="U45" s="250"/>
      <c r="V45" s="250"/>
      <c r="W45" s="250"/>
      <c r="X45" s="250"/>
      <c r="Y45" s="250"/>
      <c r="Z45" s="251">
        <f t="shared" si="0"/>
        <v>0</v>
      </c>
      <c r="AA45" s="252">
        <f t="shared" si="1"/>
        <v>2.0833333333333315E-2</v>
      </c>
      <c r="AB45" s="252">
        <f t="shared" si="2"/>
        <v>6.597222222222221E-2</v>
      </c>
      <c r="AC45" s="254">
        <f t="shared" ca="1" si="3"/>
        <v>970.09574444444138</v>
      </c>
    </row>
    <row r="46" spans="2:33" s="278" customFormat="1" ht="19.5" customHeight="1">
      <c r="B46" s="253"/>
      <c r="C46" s="287"/>
      <c r="D46" s="247" t="s">
        <v>236</v>
      </c>
      <c r="E46" s="247" t="s">
        <v>273</v>
      </c>
      <c r="F46" s="248">
        <v>43338</v>
      </c>
      <c r="G46" s="234">
        <v>0.30555555555555552</v>
      </c>
      <c r="H46" s="235">
        <v>4</v>
      </c>
      <c r="I46" s="249" t="s">
        <v>274</v>
      </c>
      <c r="J46" s="249">
        <v>1</v>
      </c>
      <c r="K46" s="234">
        <v>0.58333333333333337</v>
      </c>
      <c r="L46" s="234">
        <v>0.65972222222222221</v>
      </c>
      <c r="M46" s="234">
        <v>0.65972222222222221</v>
      </c>
      <c r="N46" s="250">
        <v>20</v>
      </c>
      <c r="O46" s="250"/>
      <c r="P46" s="250"/>
      <c r="Q46" s="250"/>
      <c r="R46" s="250"/>
      <c r="S46" s="250"/>
      <c r="T46" s="250"/>
      <c r="U46" s="250"/>
      <c r="V46" s="250"/>
      <c r="W46" s="250"/>
      <c r="X46" s="250"/>
      <c r="Y46" s="250"/>
      <c r="Z46" s="251">
        <f t="shared" si="0"/>
        <v>20</v>
      </c>
      <c r="AA46" s="252">
        <f t="shared" si="1"/>
        <v>7.638888888888884E-2</v>
      </c>
      <c r="AB46" s="252">
        <f t="shared" si="2"/>
        <v>0.35416666666666669</v>
      </c>
      <c r="AC46" s="254">
        <f t="shared" ca="1" si="3"/>
        <v>970.05754999999692</v>
      </c>
    </row>
    <row r="47" spans="2:33" s="278" customFormat="1" ht="19.5" customHeight="1">
      <c r="B47" s="253" t="s">
        <v>275</v>
      </c>
      <c r="C47" s="287"/>
      <c r="D47" s="247" t="s">
        <v>135</v>
      </c>
      <c r="E47" s="247" t="s">
        <v>207</v>
      </c>
      <c r="F47" s="248">
        <v>43338</v>
      </c>
      <c r="G47" s="234">
        <v>0.33333333333333331</v>
      </c>
      <c r="H47" s="235">
        <v>4</v>
      </c>
      <c r="I47" s="249" t="s">
        <v>276</v>
      </c>
      <c r="J47" s="249">
        <v>1</v>
      </c>
      <c r="K47" s="234">
        <v>0.38541666666666669</v>
      </c>
      <c r="L47" s="234">
        <v>0.4236111111111111</v>
      </c>
      <c r="M47" s="234">
        <v>0.4236111111111111</v>
      </c>
      <c r="N47" s="250"/>
      <c r="O47" s="250"/>
      <c r="P47" s="250"/>
      <c r="Q47" s="250"/>
      <c r="R47" s="250"/>
      <c r="S47" s="250"/>
      <c r="T47" s="250"/>
      <c r="U47" s="250"/>
      <c r="V47" s="250"/>
      <c r="W47" s="250"/>
      <c r="X47" s="250"/>
      <c r="Y47" s="250"/>
      <c r="Z47" s="251">
        <f t="shared" si="0"/>
        <v>0</v>
      </c>
      <c r="AA47" s="252">
        <f t="shared" si="1"/>
        <v>3.819444444444442E-2</v>
      </c>
      <c r="AB47" s="252">
        <f t="shared" si="2"/>
        <v>9.027777777777779E-2</v>
      </c>
      <c r="AC47" s="254">
        <f t="shared" ca="1" si="3"/>
        <v>970.02977222221909</v>
      </c>
    </row>
    <row r="48" spans="2:33" s="278" customFormat="1" ht="19.5" customHeight="1">
      <c r="B48" s="253"/>
      <c r="C48" s="287"/>
      <c r="D48" s="247" t="s">
        <v>277</v>
      </c>
      <c r="E48" s="247" t="s">
        <v>278</v>
      </c>
      <c r="F48" s="248">
        <v>43338</v>
      </c>
      <c r="G48" s="234">
        <v>0.36458333333333331</v>
      </c>
      <c r="H48" s="235"/>
      <c r="I48" s="249" t="s">
        <v>276</v>
      </c>
      <c r="J48" s="249">
        <v>2</v>
      </c>
      <c r="K48" s="234">
        <v>0.38194444444444442</v>
      </c>
      <c r="L48" s="234">
        <v>0.40625</v>
      </c>
      <c r="M48" s="234">
        <v>0.40625</v>
      </c>
      <c r="N48" s="250">
        <v>25</v>
      </c>
      <c r="O48" s="250"/>
      <c r="P48" s="250"/>
      <c r="Q48" s="250"/>
      <c r="R48" s="250"/>
      <c r="S48" s="250"/>
      <c r="T48" s="250"/>
      <c r="U48" s="250"/>
      <c r="V48" s="250"/>
      <c r="W48" s="250"/>
      <c r="X48" s="250"/>
      <c r="Y48" s="250"/>
      <c r="Z48" s="251">
        <f t="shared" si="0"/>
        <v>25</v>
      </c>
      <c r="AA48" s="252">
        <f t="shared" si="1"/>
        <v>1.215277777777779E-2</v>
      </c>
      <c r="AB48" s="252">
        <f t="shared" si="2"/>
        <v>4.1666666666666685E-2</v>
      </c>
      <c r="AC48" s="254">
        <f t="shared" ca="1" si="3"/>
        <v>969.99852222221909</v>
      </c>
    </row>
    <row r="49" spans="2:29" s="278" customFormat="1" ht="19.5" customHeight="1">
      <c r="B49" s="253" t="s">
        <v>275</v>
      </c>
      <c r="C49" s="287"/>
      <c r="D49" s="247"/>
      <c r="E49" s="247" t="s">
        <v>278</v>
      </c>
      <c r="F49" s="248">
        <v>43338</v>
      </c>
      <c r="G49" s="234">
        <v>0.45833333333333331</v>
      </c>
      <c r="H49" s="235"/>
      <c r="I49" s="249" t="s">
        <v>204</v>
      </c>
      <c r="J49" s="249">
        <v>3</v>
      </c>
      <c r="K49" s="234">
        <v>0.47222222222222227</v>
      </c>
      <c r="L49" s="234">
        <v>0.4861111111111111</v>
      </c>
      <c r="M49" s="234">
        <v>0.4861111111111111</v>
      </c>
      <c r="N49" s="250">
        <v>20</v>
      </c>
      <c r="O49" s="250"/>
      <c r="P49" s="250"/>
      <c r="Q49" s="250"/>
      <c r="R49" s="250"/>
      <c r="S49" s="250"/>
      <c r="T49" s="250"/>
      <c r="U49" s="250"/>
      <c r="V49" s="250"/>
      <c r="W49" s="250"/>
      <c r="X49" s="250"/>
      <c r="Y49" s="250"/>
      <c r="Z49" s="251">
        <f t="shared" si="0"/>
        <v>20</v>
      </c>
      <c r="AA49" s="252">
        <f t="shared" si="1"/>
        <v>4.6296296296296129E-3</v>
      </c>
      <c r="AB49" s="252">
        <f t="shared" si="2"/>
        <v>2.777777777777779E-2</v>
      </c>
      <c r="AC49" s="254">
        <f t="shared" ca="1" si="3"/>
        <v>969.90477222221909</v>
      </c>
    </row>
    <row r="50" spans="2:29" s="278" customFormat="1" ht="19.5" customHeight="1">
      <c r="B50" s="253" t="s">
        <v>275</v>
      </c>
      <c r="C50" s="287"/>
      <c r="D50" s="247"/>
      <c r="E50" s="247" t="s">
        <v>279</v>
      </c>
      <c r="F50" s="248">
        <v>43338</v>
      </c>
      <c r="G50" s="234">
        <v>0.41666666666666669</v>
      </c>
      <c r="H50" s="235"/>
      <c r="I50" s="249" t="s">
        <v>280</v>
      </c>
      <c r="J50" s="249">
        <v>1</v>
      </c>
      <c r="K50" s="234">
        <v>0.60416666666666663</v>
      </c>
      <c r="L50" s="234">
        <v>0.65277777777777779</v>
      </c>
      <c r="M50" s="234">
        <v>0.65277777777777779</v>
      </c>
      <c r="N50" s="250">
        <v>40</v>
      </c>
      <c r="O50" s="250">
        <v>240</v>
      </c>
      <c r="P50" s="250"/>
      <c r="Q50" s="250"/>
      <c r="R50" s="250"/>
      <c r="S50" s="250"/>
      <c r="T50" s="250"/>
      <c r="U50" s="250"/>
      <c r="V50" s="250"/>
      <c r="W50" s="250"/>
      <c r="X50" s="250"/>
      <c r="Y50" s="250"/>
      <c r="Z50" s="251">
        <f t="shared" si="0"/>
        <v>280</v>
      </c>
      <c r="AA50" s="252">
        <f t="shared" si="1"/>
        <v>4.861111111111116E-2</v>
      </c>
      <c r="AB50" s="252">
        <f t="shared" si="2"/>
        <v>0.2361111111111111</v>
      </c>
      <c r="AC50" s="254">
        <f t="shared" ca="1" si="3"/>
        <v>969.94643888888584</v>
      </c>
    </row>
    <row r="51" spans="2:29" s="278" customFormat="1" ht="19.5" customHeight="1">
      <c r="B51" s="253"/>
      <c r="C51" s="287"/>
      <c r="D51" s="247" t="s">
        <v>281</v>
      </c>
      <c r="E51" s="247" t="s">
        <v>282</v>
      </c>
      <c r="F51" s="248">
        <v>43338</v>
      </c>
      <c r="G51" s="234">
        <v>0.5</v>
      </c>
      <c r="H51" s="235"/>
      <c r="I51" s="249" t="s">
        <v>204</v>
      </c>
      <c r="J51" s="249">
        <v>1</v>
      </c>
      <c r="K51" s="234">
        <v>0.58750000000000002</v>
      </c>
      <c r="L51" s="234">
        <v>0.65972222222222221</v>
      </c>
      <c r="M51" s="234">
        <v>0.65972222222222221</v>
      </c>
      <c r="N51" s="250"/>
      <c r="O51" s="250"/>
      <c r="P51" s="250">
        <v>120</v>
      </c>
      <c r="Q51" s="250"/>
      <c r="R51" s="250"/>
      <c r="S51" s="250"/>
      <c r="T51" s="250"/>
      <c r="U51" s="250"/>
      <c r="V51" s="250"/>
      <c r="W51" s="250"/>
      <c r="X51" s="250"/>
      <c r="Y51" s="250"/>
      <c r="Z51" s="251">
        <f t="shared" si="0"/>
        <v>120</v>
      </c>
      <c r="AA51" s="252">
        <f t="shared" si="1"/>
        <v>7.2222222222222188E-2</v>
      </c>
      <c r="AB51" s="252">
        <f t="shared" si="2"/>
        <v>0.15972222222222221</v>
      </c>
      <c r="AC51" s="254">
        <f t="shared" ca="1" si="3"/>
        <v>969.86310555555247</v>
      </c>
    </row>
    <row r="52" spans="2:29" s="278" customFormat="1" ht="19.5" customHeight="1">
      <c r="B52" s="253"/>
      <c r="C52" s="287"/>
      <c r="D52" s="247" t="s">
        <v>283</v>
      </c>
      <c r="E52" s="247" t="s">
        <v>247</v>
      </c>
      <c r="F52" s="248">
        <v>43338</v>
      </c>
      <c r="G52" s="234">
        <v>0.4375</v>
      </c>
      <c r="H52" s="235" t="s">
        <v>289</v>
      </c>
      <c r="I52" s="249" t="s">
        <v>210</v>
      </c>
      <c r="J52" s="249">
        <v>4</v>
      </c>
      <c r="K52" s="234">
        <v>0.4236111111111111</v>
      </c>
      <c r="L52" s="234">
        <v>0.49305555555555558</v>
      </c>
      <c r="M52" s="234">
        <v>0.49305555555555558</v>
      </c>
      <c r="N52" s="250">
        <v>10</v>
      </c>
      <c r="O52" s="250"/>
      <c r="P52" s="250"/>
      <c r="Q52" s="250"/>
      <c r="R52" s="250"/>
      <c r="S52" s="250"/>
      <c r="T52" s="250"/>
      <c r="U52" s="250"/>
      <c r="V52" s="250"/>
      <c r="W52" s="250"/>
      <c r="X52" s="250"/>
      <c r="Y52" s="250"/>
      <c r="Z52" s="251">
        <f t="shared" si="0"/>
        <v>10</v>
      </c>
      <c r="AA52" s="252">
        <f t="shared" si="1"/>
        <v>1.7361111111111119E-2</v>
      </c>
      <c r="AB52" s="252">
        <f t="shared" si="2"/>
        <v>5.555555555555558E-2</v>
      </c>
      <c r="AC52" s="254">
        <f t="shared" ca="1" si="3"/>
        <v>969.92560555555247</v>
      </c>
    </row>
    <row r="53" spans="2:29" s="278" customFormat="1" ht="19.5" customHeight="1">
      <c r="B53" s="253"/>
      <c r="C53" s="287"/>
      <c r="D53" s="247" t="s">
        <v>284</v>
      </c>
      <c r="E53" s="247" t="s">
        <v>209</v>
      </c>
      <c r="F53" s="248">
        <v>43338</v>
      </c>
      <c r="G53" s="234">
        <v>0.72916666666666663</v>
      </c>
      <c r="H53" s="235"/>
      <c r="I53" s="249" t="s">
        <v>204</v>
      </c>
      <c r="J53" s="249">
        <v>4</v>
      </c>
      <c r="K53" s="234">
        <v>0.72916666666666663</v>
      </c>
      <c r="L53" s="234">
        <v>0.73958333333333337</v>
      </c>
      <c r="M53" s="234">
        <v>0.73958333333333337</v>
      </c>
      <c r="N53" s="250"/>
      <c r="O53" s="250"/>
      <c r="P53" s="250"/>
      <c r="Q53" s="250"/>
      <c r="R53" s="250"/>
      <c r="S53" s="250"/>
      <c r="T53" s="250"/>
      <c r="U53" s="250"/>
      <c r="V53" s="250"/>
      <c r="W53" s="250"/>
      <c r="X53" s="250"/>
      <c r="Y53" s="250"/>
      <c r="Z53" s="251">
        <f t="shared" si="0"/>
        <v>0</v>
      </c>
      <c r="AA53" s="252">
        <f t="shared" si="1"/>
        <v>2.6041666666666852E-3</v>
      </c>
      <c r="AB53" s="252">
        <f t="shared" si="2"/>
        <v>1.0416666666666741E-2</v>
      </c>
      <c r="AC53" s="254">
        <f t="shared" ca="1" si="3"/>
        <v>969.63393888888584</v>
      </c>
    </row>
    <row r="54" spans="2:29" s="278" customFormat="1" ht="19.5" customHeight="1">
      <c r="B54" s="253" t="s">
        <v>275</v>
      </c>
      <c r="C54" s="287"/>
      <c r="D54" s="247" t="s">
        <v>237</v>
      </c>
      <c r="E54" s="247" t="s">
        <v>209</v>
      </c>
      <c r="F54" s="248">
        <v>43338</v>
      </c>
      <c r="G54" s="234">
        <v>0.2986111111111111</v>
      </c>
      <c r="H54" s="235" t="s">
        <v>290</v>
      </c>
      <c r="I54" s="249" t="s">
        <v>204</v>
      </c>
      <c r="J54" s="249">
        <v>3</v>
      </c>
      <c r="K54" s="234">
        <v>0.2986111111111111</v>
      </c>
      <c r="L54" s="234">
        <v>0.3125</v>
      </c>
      <c r="M54" s="234">
        <v>0.3125</v>
      </c>
      <c r="N54" s="250"/>
      <c r="O54" s="250"/>
      <c r="P54" s="250"/>
      <c r="Q54" s="250"/>
      <c r="R54" s="250"/>
      <c r="S54" s="250"/>
      <c r="T54" s="250"/>
      <c r="U54" s="250"/>
      <c r="V54" s="250"/>
      <c r="W54" s="250"/>
      <c r="X54" s="250"/>
      <c r="Y54" s="250"/>
      <c r="Z54" s="251">
        <f t="shared" si="0"/>
        <v>0</v>
      </c>
      <c r="AA54" s="252">
        <f t="shared" si="1"/>
        <v>4.629629629629632E-3</v>
      </c>
      <c r="AB54" s="252">
        <f t="shared" si="2"/>
        <v>1.3888888888888895E-2</v>
      </c>
      <c r="AC54" s="254">
        <f t="shared" ca="1" si="3"/>
        <v>970.06449444444138</v>
      </c>
    </row>
    <row r="55" spans="2:29" s="278" customFormat="1" ht="19.5" customHeight="1">
      <c r="B55" s="253" t="s">
        <v>285</v>
      </c>
      <c r="C55" s="287"/>
      <c r="D55" s="247"/>
      <c r="E55" s="247" t="s">
        <v>207</v>
      </c>
      <c r="F55" s="248">
        <v>43338</v>
      </c>
      <c r="G55" s="234">
        <v>0.5625</v>
      </c>
      <c r="H55" s="235">
        <v>4</v>
      </c>
      <c r="I55" s="249" t="s">
        <v>204</v>
      </c>
      <c r="J55" s="249">
        <v>1</v>
      </c>
      <c r="K55" s="234">
        <v>0.56597222222222221</v>
      </c>
      <c r="L55" s="234">
        <v>0.57638888888888895</v>
      </c>
      <c r="M55" s="234">
        <v>0.57638888888888895</v>
      </c>
      <c r="N55" s="250">
        <v>5</v>
      </c>
      <c r="O55" s="250"/>
      <c r="P55" s="250"/>
      <c r="Q55" s="250"/>
      <c r="R55" s="250"/>
      <c r="S55" s="250"/>
      <c r="T55" s="250"/>
      <c r="U55" s="250"/>
      <c r="V55" s="250"/>
      <c r="W55" s="250"/>
      <c r="X55" s="250"/>
      <c r="Y55" s="250"/>
      <c r="Z55" s="251">
        <f t="shared" si="0"/>
        <v>5</v>
      </c>
      <c r="AA55" s="252">
        <f t="shared" si="1"/>
        <v>1.0416666666666741E-2</v>
      </c>
      <c r="AB55" s="252">
        <f t="shared" si="2"/>
        <v>1.3888888888888951E-2</v>
      </c>
      <c r="AC55" s="254">
        <f t="shared" ca="1" si="3"/>
        <v>969.80060555555247</v>
      </c>
    </row>
    <row r="56" spans="2:29" s="278" customFormat="1" ht="19.5" customHeight="1">
      <c r="B56" s="253"/>
      <c r="C56" s="287"/>
      <c r="D56" s="247" t="s">
        <v>286</v>
      </c>
      <c r="E56" s="247" t="s">
        <v>287</v>
      </c>
      <c r="F56" s="248">
        <v>43338</v>
      </c>
      <c r="G56" s="234">
        <v>0.625</v>
      </c>
      <c r="H56" s="235">
        <v>1</v>
      </c>
      <c r="I56" s="249" t="s">
        <v>234</v>
      </c>
      <c r="J56" s="249">
        <v>1</v>
      </c>
      <c r="K56" s="234">
        <v>0.64583333333333337</v>
      </c>
      <c r="L56" s="234">
        <v>0.6875</v>
      </c>
      <c r="M56" s="234">
        <v>0.6875</v>
      </c>
      <c r="N56" s="250">
        <v>30</v>
      </c>
      <c r="O56" s="250"/>
      <c r="P56" s="250"/>
      <c r="Q56" s="250"/>
      <c r="R56" s="250"/>
      <c r="S56" s="250"/>
      <c r="T56" s="250"/>
      <c r="U56" s="250"/>
      <c r="V56" s="250"/>
      <c r="W56" s="250"/>
      <c r="X56" s="250"/>
      <c r="Y56" s="250"/>
      <c r="Z56" s="251">
        <f t="shared" si="0"/>
        <v>30</v>
      </c>
      <c r="AA56" s="252">
        <f t="shared" si="1"/>
        <v>4.166666666666663E-2</v>
      </c>
      <c r="AB56" s="252">
        <f t="shared" si="2"/>
        <v>6.25E-2</v>
      </c>
      <c r="AC56" s="254">
        <f t="shared" ca="1" si="3"/>
        <v>969.73810555555247</v>
      </c>
    </row>
    <row r="57" spans="2:29" s="278" customFormat="1" ht="19.5" customHeight="1">
      <c r="B57" s="253"/>
      <c r="C57" s="287"/>
      <c r="D57" s="247"/>
      <c r="E57" s="247"/>
      <c r="F57" s="248"/>
      <c r="G57" s="234"/>
      <c r="H57" s="235"/>
      <c r="I57" s="249"/>
      <c r="J57" s="249"/>
      <c r="K57" s="234"/>
      <c r="L57" s="234"/>
      <c r="M57" s="234"/>
      <c r="N57" s="250"/>
      <c r="O57" s="250"/>
      <c r="P57" s="250"/>
      <c r="Q57" s="250"/>
      <c r="R57" s="250"/>
      <c r="S57" s="250"/>
      <c r="T57" s="250"/>
      <c r="U57" s="250"/>
      <c r="V57" s="250"/>
      <c r="W57" s="250"/>
      <c r="X57" s="250"/>
      <c r="Y57" s="250"/>
      <c r="Z57" s="251">
        <f t="shared" si="0"/>
        <v>0</v>
      </c>
      <c r="AA57" s="252" t="e">
        <f t="shared" si="1"/>
        <v>#DIV/0!</v>
      </c>
      <c r="AB57" s="252">
        <f t="shared" si="2"/>
        <v>0</v>
      </c>
      <c r="AC57" s="254">
        <f t="shared" ca="1" si="3"/>
        <v>44308.363105555552</v>
      </c>
    </row>
    <row r="58" spans="2:29" ht="15.75">
      <c r="B58" s="253"/>
      <c r="C58" s="231"/>
      <c r="D58" s="247"/>
      <c r="E58" s="247"/>
      <c r="F58" s="248"/>
      <c r="G58" s="234"/>
      <c r="H58" s="235"/>
      <c r="I58" s="249"/>
      <c r="J58" s="249"/>
      <c r="K58" s="234"/>
      <c r="L58" s="234"/>
      <c r="M58" s="234"/>
      <c r="N58" s="250"/>
      <c r="O58" s="250"/>
      <c r="P58" s="250"/>
      <c r="Q58" s="250"/>
      <c r="R58" s="250"/>
      <c r="S58" s="250"/>
      <c r="T58" s="250"/>
      <c r="U58" s="250"/>
      <c r="V58" s="250"/>
      <c r="W58" s="250"/>
      <c r="X58" s="250"/>
      <c r="Y58" s="250"/>
      <c r="Z58" s="251">
        <f t="shared" ref="Z58:Z72" si="4">+SUM(N58:Y58)</f>
        <v>0</v>
      </c>
      <c r="AA58" s="252" t="e">
        <f t="shared" ref="AA58" si="5">+(M58-K58)/J58</f>
        <v>#DIV/0!</v>
      </c>
      <c r="AB58" s="252">
        <f t="shared" ref="AB58" si="6">+M58-G58</f>
        <v>0</v>
      </c>
      <c r="AC58" s="254">
        <f t="shared" ref="AC58:AC72" ca="1" si="7">+$F$7-F58-G58</f>
        <v>44308.363105555552</v>
      </c>
    </row>
    <row r="59" spans="2:29" ht="15.75">
      <c r="B59" s="253"/>
      <c r="C59" s="231"/>
      <c r="D59" s="247"/>
      <c r="E59" s="247"/>
      <c r="F59" s="248"/>
      <c r="G59" s="234"/>
      <c r="H59" s="235"/>
      <c r="I59" s="249"/>
      <c r="J59" s="249"/>
      <c r="K59" s="234"/>
      <c r="L59" s="234"/>
      <c r="M59" s="234"/>
      <c r="N59" s="250"/>
      <c r="O59" s="250"/>
      <c r="P59" s="250"/>
      <c r="Q59" s="250"/>
      <c r="R59" s="250"/>
      <c r="S59" s="250"/>
      <c r="T59" s="250"/>
      <c r="U59" s="250"/>
      <c r="V59" s="250"/>
      <c r="W59" s="250"/>
      <c r="X59" s="250"/>
      <c r="Y59" s="250"/>
      <c r="Z59" s="251">
        <f t="shared" ref="Z59:Z60" si="8">+SUM(N59:Y59)</f>
        <v>0</v>
      </c>
      <c r="AA59" s="252" t="e">
        <f t="shared" ref="AA59:AA60" si="9">+(M59-K59)/J59</f>
        <v>#DIV/0!</v>
      </c>
      <c r="AB59" s="252">
        <f t="shared" ref="AB59:AB60" si="10">+M59-G59</f>
        <v>0</v>
      </c>
      <c r="AC59" s="254">
        <f t="shared" ref="AC59:AC60" ca="1" si="11">+$F$7-F59-G59</f>
        <v>44308.363105555552</v>
      </c>
    </row>
    <row r="60" spans="2:29" ht="15.75">
      <c r="B60" s="253"/>
      <c r="C60" s="231"/>
      <c r="D60" s="247"/>
      <c r="E60" s="247"/>
      <c r="F60" s="248"/>
      <c r="G60" s="234"/>
      <c r="H60" s="235"/>
      <c r="I60" s="249"/>
      <c r="J60" s="249"/>
      <c r="K60" s="234"/>
      <c r="L60" s="234"/>
      <c r="M60" s="234"/>
      <c r="N60" s="250"/>
      <c r="O60" s="250"/>
      <c r="P60" s="250"/>
      <c r="Q60" s="250"/>
      <c r="R60" s="250"/>
      <c r="S60" s="250"/>
      <c r="T60" s="250"/>
      <c r="U60" s="250"/>
      <c r="V60" s="250"/>
      <c r="W60" s="250"/>
      <c r="X60" s="250"/>
      <c r="Y60" s="250"/>
      <c r="Z60" s="251">
        <f t="shared" si="8"/>
        <v>0</v>
      </c>
      <c r="AA60" s="252" t="e">
        <f t="shared" si="9"/>
        <v>#DIV/0!</v>
      </c>
      <c r="AB60" s="252">
        <f t="shared" si="10"/>
        <v>0</v>
      </c>
      <c r="AC60" s="254">
        <f t="shared" ca="1" si="11"/>
        <v>44308.363105555552</v>
      </c>
    </row>
    <row r="61" spans="2:29" ht="15.75">
      <c r="B61" s="253"/>
      <c r="C61" s="231"/>
      <c r="D61" s="247"/>
      <c r="E61" s="247"/>
      <c r="F61" s="248"/>
      <c r="G61" s="234"/>
      <c r="H61" s="235"/>
      <c r="I61" s="249"/>
      <c r="J61" s="249"/>
      <c r="K61" s="234"/>
      <c r="L61" s="234"/>
      <c r="M61" s="234"/>
      <c r="N61" s="250"/>
      <c r="O61" s="250"/>
      <c r="P61" s="250"/>
      <c r="Q61" s="250"/>
      <c r="R61" s="250"/>
      <c r="S61" s="250"/>
      <c r="T61" s="250"/>
      <c r="U61" s="250"/>
      <c r="V61" s="250"/>
      <c r="W61" s="250"/>
      <c r="X61" s="250"/>
      <c r="Y61" s="250"/>
      <c r="Z61" s="251">
        <f>+SUM(N61:Y61)</f>
        <v>0</v>
      </c>
      <c r="AA61" s="252" t="e">
        <f>+(M61-K61)/J61</f>
        <v>#DIV/0!</v>
      </c>
      <c r="AB61" s="252">
        <f>+M61-G61</f>
        <v>0</v>
      </c>
      <c r="AC61" s="254">
        <f t="shared" ca="1" si="7"/>
        <v>44308.363105555552</v>
      </c>
    </row>
    <row r="62" spans="2:29" ht="15.75">
      <c r="B62" s="253"/>
      <c r="C62" s="231"/>
      <c r="D62" s="247"/>
      <c r="E62" s="247"/>
      <c r="F62" s="248"/>
      <c r="G62" s="234"/>
      <c r="H62" s="235"/>
      <c r="I62" s="249"/>
      <c r="J62" s="249"/>
      <c r="K62" s="234"/>
      <c r="L62" s="234"/>
      <c r="M62" s="234"/>
      <c r="N62" s="250"/>
      <c r="O62" s="250"/>
      <c r="P62" s="250"/>
      <c r="Q62" s="250"/>
      <c r="R62" s="250"/>
      <c r="S62" s="250"/>
      <c r="T62" s="250"/>
      <c r="U62" s="250"/>
      <c r="V62" s="250"/>
      <c r="W62" s="250"/>
      <c r="X62" s="250"/>
      <c r="Y62" s="250"/>
      <c r="Z62" s="251">
        <f>+SUM(N62:Y62)</f>
        <v>0</v>
      </c>
      <c r="AA62" s="252" t="e">
        <f>+(M62-K62)/J62</f>
        <v>#DIV/0!</v>
      </c>
      <c r="AB62" s="252">
        <f>+M62-G62</f>
        <v>0</v>
      </c>
      <c r="AC62" s="254">
        <f t="shared" ca="1" si="7"/>
        <v>44308.363105555552</v>
      </c>
    </row>
    <row r="63" spans="2:29" ht="15.75">
      <c r="B63" s="253"/>
      <c r="C63" s="231"/>
      <c r="D63" s="247"/>
      <c r="E63" s="247"/>
      <c r="F63" s="248"/>
      <c r="G63" s="234"/>
      <c r="H63" s="235"/>
      <c r="I63" s="249"/>
      <c r="J63" s="249"/>
      <c r="K63" s="234"/>
      <c r="L63" s="234"/>
      <c r="M63" s="234"/>
      <c r="N63" s="250"/>
      <c r="O63" s="250"/>
      <c r="P63" s="250"/>
      <c r="Q63" s="250"/>
      <c r="R63" s="250"/>
      <c r="S63" s="250"/>
      <c r="T63" s="250"/>
      <c r="U63" s="250"/>
      <c r="V63" s="250"/>
      <c r="W63" s="250"/>
      <c r="X63" s="250"/>
      <c r="Y63" s="250"/>
      <c r="Z63" s="251">
        <f>+SUM(N63:Y63)</f>
        <v>0</v>
      </c>
      <c r="AA63" s="252" t="e">
        <f>+(M63-K63)/J63</f>
        <v>#DIV/0!</v>
      </c>
      <c r="AB63" s="252">
        <f>+M63-G63</f>
        <v>0</v>
      </c>
      <c r="AC63" s="254">
        <f t="shared" ca="1" si="7"/>
        <v>44308.363105555552</v>
      </c>
    </row>
    <row r="64" spans="2:29" ht="15.75">
      <c r="B64" s="253"/>
      <c r="C64" s="231"/>
      <c r="D64" s="247"/>
      <c r="E64" s="247"/>
      <c r="F64" s="248"/>
      <c r="G64" s="234"/>
      <c r="H64" s="235"/>
      <c r="I64" s="249"/>
      <c r="J64" s="249"/>
      <c r="K64" s="234"/>
      <c r="L64" s="234"/>
      <c r="M64" s="234"/>
      <c r="N64" s="250"/>
      <c r="O64" s="250"/>
      <c r="P64" s="250"/>
      <c r="Q64" s="250"/>
      <c r="R64" s="250"/>
      <c r="S64" s="250"/>
      <c r="T64" s="250"/>
      <c r="U64" s="250"/>
      <c r="V64" s="250"/>
      <c r="W64" s="250"/>
      <c r="X64" s="250"/>
      <c r="Y64" s="250"/>
      <c r="Z64" s="251">
        <f t="shared" si="4"/>
        <v>0</v>
      </c>
      <c r="AA64" s="252" t="e">
        <f t="shared" ref="AA64:AA72" si="12">+(M64-K64)/J64</f>
        <v>#DIV/0!</v>
      </c>
      <c r="AB64" s="252">
        <f t="shared" ref="AB64:AB72" si="13">+M64-G64</f>
        <v>0</v>
      </c>
      <c r="AC64" s="254">
        <f t="shared" ca="1" si="7"/>
        <v>44308.363105555552</v>
      </c>
    </row>
    <row r="65" spans="2:29" ht="15.75">
      <c r="B65" s="253"/>
      <c r="C65" s="231"/>
      <c r="D65" s="247"/>
      <c r="E65" s="247"/>
      <c r="F65" s="248"/>
      <c r="G65" s="234"/>
      <c r="H65" s="235"/>
      <c r="I65" s="249"/>
      <c r="J65" s="249"/>
      <c r="K65" s="234"/>
      <c r="L65" s="234"/>
      <c r="M65" s="234"/>
      <c r="N65" s="250"/>
      <c r="O65" s="250"/>
      <c r="P65" s="250"/>
      <c r="Q65" s="250"/>
      <c r="R65" s="250"/>
      <c r="S65" s="250"/>
      <c r="T65" s="250"/>
      <c r="U65" s="250"/>
      <c r="V65" s="250"/>
      <c r="W65" s="250"/>
      <c r="X65" s="250"/>
      <c r="Y65" s="250"/>
      <c r="Z65" s="251">
        <f t="shared" si="4"/>
        <v>0</v>
      </c>
      <c r="AA65" s="252" t="e">
        <f t="shared" si="12"/>
        <v>#DIV/0!</v>
      </c>
      <c r="AB65" s="252">
        <f t="shared" si="13"/>
        <v>0</v>
      </c>
      <c r="AC65" s="254">
        <f t="shared" ca="1" si="7"/>
        <v>44308.363105555552</v>
      </c>
    </row>
    <row r="66" spans="2:29" ht="15.75">
      <c r="B66" s="253"/>
      <c r="C66" s="231"/>
      <c r="D66" s="247"/>
      <c r="E66" s="247"/>
      <c r="F66" s="248"/>
      <c r="G66" s="234"/>
      <c r="H66" s="235"/>
      <c r="I66" s="249"/>
      <c r="J66" s="249"/>
      <c r="K66" s="234"/>
      <c r="L66" s="234"/>
      <c r="M66" s="234"/>
      <c r="N66" s="250"/>
      <c r="O66" s="250"/>
      <c r="P66" s="250"/>
      <c r="Q66" s="250"/>
      <c r="R66" s="250"/>
      <c r="S66" s="250"/>
      <c r="T66" s="250"/>
      <c r="U66" s="250"/>
      <c r="V66" s="250"/>
      <c r="W66" s="250"/>
      <c r="X66" s="250"/>
      <c r="Y66" s="250"/>
      <c r="Z66" s="251">
        <f t="shared" si="4"/>
        <v>0</v>
      </c>
      <c r="AA66" s="252" t="e">
        <f t="shared" si="12"/>
        <v>#DIV/0!</v>
      </c>
      <c r="AB66" s="252">
        <f t="shared" si="13"/>
        <v>0</v>
      </c>
      <c r="AC66" s="254">
        <f t="shared" ca="1" si="7"/>
        <v>44308.363105555552</v>
      </c>
    </row>
    <row r="67" spans="2:29" ht="15.75">
      <c r="B67" s="253"/>
      <c r="C67" s="231"/>
      <c r="D67" s="247"/>
      <c r="E67" s="247"/>
      <c r="F67" s="248"/>
      <c r="G67" s="234"/>
      <c r="H67" s="235"/>
      <c r="I67" s="249"/>
      <c r="J67" s="249"/>
      <c r="K67" s="234"/>
      <c r="L67" s="234"/>
      <c r="M67" s="234"/>
      <c r="N67" s="250"/>
      <c r="O67" s="250"/>
      <c r="P67" s="250"/>
      <c r="Q67" s="250"/>
      <c r="R67" s="250"/>
      <c r="S67" s="250"/>
      <c r="T67" s="250"/>
      <c r="U67" s="250"/>
      <c r="V67" s="250"/>
      <c r="W67" s="250"/>
      <c r="X67" s="250"/>
      <c r="Y67" s="250"/>
      <c r="Z67" s="251">
        <f t="shared" si="4"/>
        <v>0</v>
      </c>
      <c r="AA67" s="252" t="e">
        <f t="shared" si="12"/>
        <v>#DIV/0!</v>
      </c>
      <c r="AB67" s="252">
        <f t="shared" si="13"/>
        <v>0</v>
      </c>
      <c r="AC67" s="254">
        <f t="shared" ca="1" si="7"/>
        <v>44308.363105555552</v>
      </c>
    </row>
    <row r="68" spans="2:29" ht="16.5" customHeight="1">
      <c r="B68" s="253"/>
      <c r="C68" s="231"/>
      <c r="D68" s="247"/>
      <c r="E68" s="247"/>
      <c r="F68" s="248"/>
      <c r="G68" s="234"/>
      <c r="H68" s="235"/>
      <c r="I68" s="249"/>
      <c r="J68" s="249"/>
      <c r="K68" s="234"/>
      <c r="L68" s="234"/>
      <c r="M68" s="234"/>
      <c r="N68" s="250"/>
      <c r="O68" s="250"/>
      <c r="P68" s="250"/>
      <c r="Q68" s="250"/>
      <c r="R68" s="250"/>
      <c r="S68" s="250"/>
      <c r="T68" s="250"/>
      <c r="U68" s="250"/>
      <c r="V68" s="250"/>
      <c r="W68" s="250"/>
      <c r="X68" s="250"/>
      <c r="Y68" s="250"/>
      <c r="Z68" s="251">
        <f t="shared" si="4"/>
        <v>0</v>
      </c>
      <c r="AA68" s="252" t="e">
        <f t="shared" si="12"/>
        <v>#DIV/0!</v>
      </c>
      <c r="AB68" s="252">
        <f t="shared" si="13"/>
        <v>0</v>
      </c>
      <c r="AC68" s="254">
        <f t="shared" ca="1" si="7"/>
        <v>44308.363105555552</v>
      </c>
    </row>
    <row r="69" spans="2:29" ht="15.75">
      <c r="B69" s="253"/>
      <c r="C69" s="231"/>
      <c r="D69" s="247"/>
      <c r="E69" s="247"/>
      <c r="F69" s="248"/>
      <c r="G69" s="234"/>
      <c r="H69" s="235"/>
      <c r="I69" s="249"/>
      <c r="J69" s="249"/>
      <c r="K69" s="234"/>
      <c r="L69" s="234"/>
      <c r="M69" s="234"/>
      <c r="N69" s="250"/>
      <c r="O69" s="250"/>
      <c r="P69" s="250"/>
      <c r="Q69" s="250"/>
      <c r="R69" s="250"/>
      <c r="S69" s="250"/>
      <c r="T69" s="250"/>
      <c r="U69" s="250"/>
      <c r="V69" s="250"/>
      <c r="W69" s="250"/>
      <c r="X69" s="250"/>
      <c r="Y69" s="250"/>
      <c r="Z69" s="251">
        <f t="shared" si="4"/>
        <v>0</v>
      </c>
      <c r="AA69" s="252" t="e">
        <f t="shared" si="12"/>
        <v>#DIV/0!</v>
      </c>
      <c r="AB69" s="252">
        <f t="shared" si="13"/>
        <v>0</v>
      </c>
      <c r="AC69" s="254">
        <f t="shared" ca="1" si="7"/>
        <v>44308.363105555552</v>
      </c>
    </row>
    <row r="70" spans="2:29" ht="15.75">
      <c r="B70" s="253"/>
      <c r="C70" s="231"/>
      <c r="D70" s="247"/>
      <c r="E70" s="247"/>
      <c r="F70" s="248"/>
      <c r="G70" s="234"/>
      <c r="H70" s="235"/>
      <c r="I70" s="249"/>
      <c r="J70" s="249"/>
      <c r="K70" s="234"/>
      <c r="L70" s="234"/>
      <c r="M70" s="234"/>
      <c r="N70" s="250"/>
      <c r="O70" s="250"/>
      <c r="P70" s="250"/>
      <c r="Q70" s="250"/>
      <c r="R70" s="250"/>
      <c r="S70" s="250"/>
      <c r="T70" s="250"/>
      <c r="U70" s="250"/>
      <c r="V70" s="250"/>
      <c r="W70" s="250"/>
      <c r="X70" s="250"/>
      <c r="Y70" s="250"/>
      <c r="Z70" s="251">
        <f t="shared" si="4"/>
        <v>0</v>
      </c>
      <c r="AA70" s="252" t="e">
        <f t="shared" si="12"/>
        <v>#DIV/0!</v>
      </c>
      <c r="AB70" s="252">
        <f t="shared" si="13"/>
        <v>0</v>
      </c>
      <c r="AC70" s="254">
        <f t="shared" ca="1" si="7"/>
        <v>44308.363105555552</v>
      </c>
    </row>
    <row r="71" spans="2:29" ht="15.75">
      <c r="B71" s="253"/>
      <c r="C71" s="231"/>
      <c r="D71" s="247"/>
      <c r="E71" s="247"/>
      <c r="F71" s="248"/>
      <c r="G71" s="234"/>
      <c r="H71" s="235"/>
      <c r="I71" s="249"/>
      <c r="J71" s="249"/>
      <c r="K71" s="234"/>
      <c r="L71" s="234"/>
      <c r="M71" s="234"/>
      <c r="N71" s="250"/>
      <c r="O71" s="250"/>
      <c r="P71" s="250"/>
      <c r="Q71" s="250"/>
      <c r="R71" s="250"/>
      <c r="S71" s="250"/>
      <c r="T71" s="250"/>
      <c r="U71" s="250"/>
      <c r="V71" s="250"/>
      <c r="W71" s="250"/>
      <c r="X71" s="250"/>
      <c r="Y71" s="250"/>
      <c r="Z71" s="251">
        <f>+SUM(N71:Y71)</f>
        <v>0</v>
      </c>
      <c r="AA71" s="252" t="e">
        <f t="shared" si="12"/>
        <v>#DIV/0!</v>
      </c>
      <c r="AB71" s="252">
        <f t="shared" si="13"/>
        <v>0</v>
      </c>
      <c r="AC71" s="254">
        <f t="shared" ca="1" si="7"/>
        <v>44308.363105555552</v>
      </c>
    </row>
    <row r="72" spans="2:29" ht="16.5" thickBot="1">
      <c r="B72" s="255"/>
      <c r="C72" s="232"/>
      <c r="D72" s="256"/>
      <c r="E72" s="256"/>
      <c r="F72" s="257"/>
      <c r="G72" s="258"/>
      <c r="H72" s="240"/>
      <c r="I72" s="259"/>
      <c r="J72" s="259"/>
      <c r="K72" s="258"/>
      <c r="L72" s="258"/>
      <c r="M72" s="258"/>
      <c r="N72" s="260"/>
      <c r="O72" s="260"/>
      <c r="P72" s="260"/>
      <c r="Q72" s="260"/>
      <c r="R72" s="260"/>
      <c r="S72" s="260"/>
      <c r="T72" s="260"/>
      <c r="U72" s="260"/>
      <c r="V72" s="260"/>
      <c r="W72" s="260"/>
      <c r="X72" s="260"/>
      <c r="Y72" s="260"/>
      <c r="Z72" s="261">
        <f t="shared" si="4"/>
        <v>0</v>
      </c>
      <c r="AA72" s="262" t="e">
        <f t="shared" si="12"/>
        <v>#DIV/0!</v>
      </c>
      <c r="AB72" s="262">
        <f t="shared" si="13"/>
        <v>0</v>
      </c>
      <c r="AC72" s="263">
        <f t="shared" ca="1" si="7"/>
        <v>44308.363105555552</v>
      </c>
    </row>
    <row r="73" spans="2:29" ht="3.75" customHeight="1">
      <c r="AA73" s="67"/>
      <c r="AB73" s="29"/>
    </row>
  </sheetData>
  <autoFilter ref="B10:AC72"/>
  <mergeCells count="5">
    <mergeCell ref="F7:H7"/>
    <mergeCell ref="B2:P4"/>
    <mergeCell ref="Q2:Y4"/>
    <mergeCell ref="AA7:AB7"/>
    <mergeCell ref="D7:E7"/>
  </mergeCells>
  <pageMargins left="0.70866141732283472" right="0.70866141732283472" top="1.299212598425197" bottom="0.74803149606299213" header="0.31496062992125984" footer="0.31496062992125984"/>
  <pageSetup scale="80" orientation="landscape" r:id="rId1"/>
  <colBreaks count="1" manualBreakCount="1">
    <brk id="29" max="1048575" man="1"/>
  </colBreaks>
  <ignoredErrors>
    <ignoredError sqref="H54" twoDigitTextYea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82"/>
  <sheetViews>
    <sheetView showGridLines="0" zoomScale="80" zoomScaleNormal="80" workbookViewId="0">
      <selection activeCell="H19" sqref="H19:J19"/>
    </sheetView>
  </sheetViews>
  <sheetFormatPr baseColWidth="10" defaultRowHeight="15"/>
  <cols>
    <col min="1" max="1" width="1.85546875" customWidth="1"/>
    <col min="2" max="2" width="1.28515625" customWidth="1"/>
    <col min="3" max="3" width="14.7109375" bestFit="1" customWidth="1"/>
    <col min="4" max="4" width="13.28515625" customWidth="1"/>
    <col min="5" max="5" width="9.42578125" customWidth="1"/>
    <col min="6" max="6" width="13" customWidth="1"/>
    <col min="7" max="7" width="2" customWidth="1"/>
    <col min="8" max="8" width="15.7109375" customWidth="1"/>
    <col min="9" max="9" width="15.85546875" style="16" customWidth="1"/>
    <col min="10" max="10" width="2.5703125" style="22" customWidth="1"/>
    <col min="11" max="11" width="13" customWidth="1"/>
    <col min="12" max="12" width="2.140625" customWidth="1"/>
    <col min="13" max="13" width="10" style="28" customWidth="1"/>
    <col min="14" max="14" width="9.85546875" style="28" customWidth="1"/>
    <col min="15" max="15" width="10.42578125" style="28" customWidth="1"/>
    <col min="16" max="16" width="12.85546875" style="28" customWidth="1"/>
    <col min="17" max="17" width="1.42578125" style="28" customWidth="1"/>
    <col min="18" max="20" width="5.28515625" style="28" customWidth="1"/>
    <col min="21" max="21" width="6.5703125" style="28" customWidth="1"/>
    <col min="22" max="26" width="5.85546875" style="28" customWidth="1"/>
    <col min="27" max="27" width="6.42578125" style="28" customWidth="1"/>
    <col min="28" max="28" width="5.85546875" style="28" customWidth="1"/>
    <col min="29" max="29" width="6.28515625" style="28" customWidth="1"/>
    <col min="30" max="30" width="5.85546875" style="28" customWidth="1"/>
    <col min="31" max="31" width="3.140625" style="28" customWidth="1"/>
    <col min="32" max="32" width="1.42578125" customWidth="1"/>
    <col min="33" max="33" width="3.85546875" customWidth="1"/>
    <col min="34" max="34" width="15.7109375" customWidth="1"/>
    <col min="36" max="36" width="12.140625" customWidth="1"/>
    <col min="40" max="40" width="3.140625" customWidth="1"/>
  </cols>
  <sheetData>
    <row r="1" spans="1:51" ht="15.75" thickBot="1"/>
    <row r="2" spans="1:51" ht="6.75" customHeight="1" thickBot="1">
      <c r="B2" s="109"/>
      <c r="C2" s="110"/>
      <c r="D2" s="110"/>
      <c r="E2" s="110"/>
      <c r="F2" s="110"/>
      <c r="G2" s="110"/>
      <c r="H2" s="110"/>
      <c r="I2" s="111"/>
      <c r="J2" s="25"/>
      <c r="K2" s="110"/>
      <c r="L2" s="110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3"/>
    </row>
    <row r="3" spans="1:51" ht="15" customHeight="1">
      <c r="B3" s="13"/>
      <c r="C3" s="78"/>
      <c r="D3" s="79"/>
      <c r="E3" s="79"/>
      <c r="F3" s="79"/>
      <c r="G3" s="79"/>
      <c r="H3" s="335" t="s">
        <v>118</v>
      </c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43"/>
      <c r="U3" s="343"/>
      <c r="V3" s="343"/>
      <c r="W3" s="343"/>
      <c r="X3" s="343"/>
      <c r="Y3" s="343"/>
      <c r="Z3" s="343"/>
      <c r="AA3" s="343"/>
      <c r="AB3" s="343"/>
      <c r="AC3" s="343"/>
      <c r="AD3" s="343"/>
      <c r="AE3" s="413"/>
      <c r="AF3" s="69"/>
      <c r="AL3" t="s">
        <v>24</v>
      </c>
    </row>
    <row r="4" spans="1:51" ht="15" customHeight="1">
      <c r="B4" s="13"/>
      <c r="C4" s="80"/>
      <c r="D4" s="81"/>
      <c r="E4" s="81"/>
      <c r="F4" s="81"/>
      <c r="G4" s="81"/>
      <c r="H4" s="338"/>
      <c r="I4" s="338"/>
      <c r="J4" s="338"/>
      <c r="K4" s="338"/>
      <c r="L4" s="338"/>
      <c r="M4" s="338"/>
      <c r="N4" s="338"/>
      <c r="O4" s="338"/>
      <c r="P4" s="338"/>
      <c r="Q4" s="338"/>
      <c r="R4" s="338"/>
      <c r="S4" s="338"/>
      <c r="T4" s="344"/>
      <c r="U4" s="344"/>
      <c r="V4" s="344"/>
      <c r="W4" s="344"/>
      <c r="X4" s="344"/>
      <c r="Y4" s="344"/>
      <c r="Z4" s="344"/>
      <c r="AA4" s="344"/>
      <c r="AB4" s="344"/>
      <c r="AC4" s="344"/>
      <c r="AD4" s="344"/>
      <c r="AE4" s="414"/>
      <c r="AF4" s="69"/>
      <c r="AL4" s="11" t="s">
        <v>30</v>
      </c>
      <c r="AM4" s="11"/>
      <c r="AN4" s="11"/>
    </row>
    <row r="5" spans="1:51" ht="15" customHeight="1" thickBot="1">
      <c r="A5" s="31"/>
      <c r="B5" s="114"/>
      <c r="C5" s="82"/>
      <c r="D5" s="83"/>
      <c r="E5" s="83"/>
      <c r="F5" s="83"/>
      <c r="G5" s="83"/>
      <c r="H5" s="341"/>
      <c r="I5" s="341"/>
      <c r="J5" s="341"/>
      <c r="K5" s="341"/>
      <c r="L5" s="341"/>
      <c r="M5" s="341"/>
      <c r="N5" s="341"/>
      <c r="O5" s="341"/>
      <c r="P5" s="341"/>
      <c r="Q5" s="341"/>
      <c r="R5" s="341"/>
      <c r="S5" s="341"/>
      <c r="T5" s="345"/>
      <c r="U5" s="345"/>
      <c r="V5" s="345"/>
      <c r="W5" s="345"/>
      <c r="X5" s="345"/>
      <c r="Y5" s="345"/>
      <c r="Z5" s="345"/>
      <c r="AA5" s="345"/>
      <c r="AB5" s="345"/>
      <c r="AC5" s="345"/>
      <c r="AD5" s="345"/>
      <c r="AE5" s="415"/>
      <c r="AF5" s="69"/>
      <c r="AL5" s="11" t="s">
        <v>31</v>
      </c>
      <c r="AM5" s="11"/>
      <c r="AN5" s="11"/>
    </row>
    <row r="6" spans="1:51" ht="3" customHeight="1" thickBot="1">
      <c r="B6" s="13"/>
      <c r="C6" s="12"/>
      <c r="D6" s="12"/>
      <c r="E6" s="12"/>
      <c r="F6" s="12"/>
      <c r="G6" s="12"/>
      <c r="H6" s="12"/>
      <c r="I6" s="20"/>
      <c r="J6" s="26"/>
      <c r="K6" s="12"/>
      <c r="L6" s="12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69"/>
      <c r="AL6" s="11" t="s">
        <v>34</v>
      </c>
      <c r="AM6" s="11"/>
      <c r="AN6" s="11"/>
    </row>
    <row r="7" spans="1:51" ht="15.75" thickBot="1">
      <c r="B7" s="13"/>
      <c r="C7" s="2"/>
      <c r="D7" s="3"/>
      <c r="E7" s="3"/>
      <c r="F7" s="3"/>
      <c r="G7" s="3"/>
      <c r="H7" s="416" t="s">
        <v>5</v>
      </c>
      <c r="I7" s="17"/>
      <c r="J7" s="23"/>
      <c r="K7" s="3"/>
      <c r="L7" s="3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5"/>
      <c r="AF7" s="69"/>
      <c r="AL7" s="11" t="s">
        <v>32</v>
      </c>
      <c r="AM7" s="11"/>
      <c r="AN7" s="11"/>
    </row>
    <row r="8" spans="1:51" ht="14.25" customHeight="1" thickBot="1">
      <c r="A8" s="12"/>
      <c r="B8" s="13"/>
      <c r="C8" s="418" t="s">
        <v>36</v>
      </c>
      <c r="D8" s="419"/>
      <c r="E8" s="419"/>
      <c r="F8" s="165">
        <v>3</v>
      </c>
      <c r="G8" s="4"/>
      <c r="H8" s="417"/>
      <c r="I8" s="167">
        <f>SUM(F8:F12)</f>
        <v>6</v>
      </c>
      <c r="J8" s="24"/>
      <c r="K8" s="84"/>
      <c r="L8" s="4"/>
      <c r="M8" s="420" t="s">
        <v>6</v>
      </c>
      <c r="N8" s="421"/>
      <c r="O8" s="421"/>
      <c r="P8" s="422"/>
      <c r="Q8" s="84"/>
      <c r="R8" s="423" t="s">
        <v>89</v>
      </c>
      <c r="S8" s="424"/>
      <c r="T8" s="424"/>
      <c r="U8" s="424"/>
      <c r="V8" s="424"/>
      <c r="W8" s="424"/>
      <c r="X8" s="424"/>
      <c r="Y8" s="424"/>
      <c r="Z8" s="424"/>
      <c r="AA8" s="424"/>
      <c r="AB8" s="424"/>
      <c r="AC8" s="424"/>
      <c r="AD8" s="425"/>
      <c r="AE8" s="37"/>
      <c r="AF8" s="69"/>
      <c r="AL8" s="11" t="s">
        <v>33</v>
      </c>
      <c r="AM8" s="11"/>
      <c r="AN8" s="11"/>
    </row>
    <row r="9" spans="1:51" ht="15.75" thickBot="1">
      <c r="B9" s="13"/>
      <c r="C9" s="418" t="s">
        <v>37</v>
      </c>
      <c r="D9" s="419"/>
      <c r="E9" s="419"/>
      <c r="F9" s="165">
        <v>1</v>
      </c>
      <c r="G9" s="4"/>
      <c r="H9" s="97"/>
      <c r="I9" s="18"/>
      <c r="J9" s="24"/>
      <c r="K9" s="4"/>
      <c r="L9" s="4"/>
      <c r="M9" s="420" t="s">
        <v>7</v>
      </c>
      <c r="N9" s="422"/>
      <c r="O9" s="420" t="s">
        <v>8</v>
      </c>
      <c r="P9" s="422"/>
      <c r="Q9" s="84"/>
      <c r="R9" s="437" t="s">
        <v>16</v>
      </c>
      <c r="S9" s="426"/>
      <c r="T9" s="426"/>
      <c r="U9" s="426" t="s">
        <v>92</v>
      </c>
      <c r="V9" s="426"/>
      <c r="W9" s="426" t="s">
        <v>93</v>
      </c>
      <c r="X9" s="426"/>
      <c r="Y9" s="426" t="s">
        <v>94</v>
      </c>
      <c r="Z9" s="426"/>
      <c r="AA9" s="427"/>
      <c r="AB9" s="427"/>
      <c r="AC9" s="427"/>
      <c r="AD9" s="428"/>
      <c r="AE9" s="37"/>
      <c r="AF9" s="69"/>
    </row>
    <row r="10" spans="1:51" ht="16.5" customHeight="1" thickBot="1">
      <c r="B10" s="13"/>
      <c r="C10" s="418" t="s">
        <v>2</v>
      </c>
      <c r="D10" s="419"/>
      <c r="E10" s="419"/>
      <c r="F10" s="165">
        <v>1</v>
      </c>
      <c r="G10" s="4"/>
      <c r="H10" s="68" t="s">
        <v>35</v>
      </c>
      <c r="I10" s="429" t="s">
        <v>31</v>
      </c>
      <c r="J10" s="471"/>
      <c r="K10" s="430"/>
      <c r="L10" s="4"/>
      <c r="M10" s="429"/>
      <c r="N10" s="430"/>
      <c r="O10" s="429"/>
      <c r="P10" s="430"/>
      <c r="Q10" s="84"/>
      <c r="R10" s="431" t="s">
        <v>90</v>
      </c>
      <c r="S10" s="432"/>
      <c r="T10" s="432"/>
      <c r="U10" s="432"/>
      <c r="V10" s="432"/>
      <c r="W10" s="433">
        <v>50000</v>
      </c>
      <c r="X10" s="433"/>
      <c r="Y10" s="434">
        <f>+W10+U10</f>
        <v>50000</v>
      </c>
      <c r="Z10" s="432"/>
      <c r="AA10" s="435"/>
      <c r="AB10" s="435"/>
      <c r="AC10" s="435"/>
      <c r="AD10" s="436"/>
      <c r="AE10" s="85"/>
      <c r="AF10" s="69"/>
    </row>
    <row r="11" spans="1:51" ht="16.5" customHeight="1" thickBot="1">
      <c r="B11" s="13"/>
      <c r="C11" s="418" t="s">
        <v>3</v>
      </c>
      <c r="D11" s="419"/>
      <c r="E11" s="419"/>
      <c r="F11" s="166"/>
      <c r="G11" s="4"/>
      <c r="H11" s="189"/>
      <c r="I11" s="18"/>
      <c r="J11" s="24"/>
      <c r="K11" s="4"/>
      <c r="L11" s="36"/>
      <c r="M11" s="84"/>
      <c r="N11" s="84"/>
      <c r="O11" s="84"/>
      <c r="P11" s="84"/>
      <c r="Q11" s="36"/>
      <c r="R11" s="446" t="s">
        <v>95</v>
      </c>
      <c r="S11" s="447"/>
      <c r="T11" s="447"/>
      <c r="U11" s="447"/>
      <c r="V11" s="447"/>
      <c r="W11" s="448">
        <v>56300</v>
      </c>
      <c r="X11" s="448"/>
      <c r="Y11" s="434">
        <f>+W11+U11</f>
        <v>56300</v>
      </c>
      <c r="Z11" s="432"/>
      <c r="AA11" s="435"/>
      <c r="AB11" s="435"/>
      <c r="AC11" s="435"/>
      <c r="AD11" s="436"/>
      <c r="AE11" s="37"/>
      <c r="AF11" s="69"/>
    </row>
    <row r="12" spans="1:51" ht="16.5" customHeight="1" thickBot="1">
      <c r="B12" s="13"/>
      <c r="C12" s="188" t="s">
        <v>4</v>
      </c>
      <c r="D12" s="189"/>
      <c r="E12" s="189"/>
      <c r="F12" s="166">
        <v>1</v>
      </c>
      <c r="G12" s="4"/>
      <c r="H12" s="420" t="s">
        <v>1</v>
      </c>
      <c r="I12" s="422"/>
      <c r="J12" s="449">
        <v>43334.25</v>
      </c>
      <c r="K12" s="450"/>
      <c r="L12" s="450"/>
      <c r="M12" s="451"/>
      <c r="N12" s="84"/>
      <c r="O12" s="84"/>
      <c r="P12" s="84"/>
      <c r="Q12" s="36"/>
      <c r="R12" s="452" t="s">
        <v>96</v>
      </c>
      <c r="S12" s="438"/>
      <c r="T12" s="438"/>
      <c r="U12" s="438"/>
      <c r="V12" s="438"/>
      <c r="W12" s="438"/>
      <c r="X12" s="438"/>
      <c r="Y12" s="438"/>
      <c r="Z12" s="438"/>
      <c r="AA12" s="439"/>
      <c r="AB12" s="439"/>
      <c r="AC12" s="439"/>
      <c r="AD12" s="440"/>
      <c r="AE12" s="37"/>
      <c r="AF12" s="69"/>
    </row>
    <row r="13" spans="1:51" ht="16.5" customHeight="1" thickBot="1">
      <c r="B13" s="13"/>
      <c r="C13" s="441"/>
      <c r="D13" s="442"/>
      <c r="E13" s="442"/>
      <c r="F13" s="98"/>
      <c r="G13" s="6"/>
      <c r="H13" s="6"/>
      <c r="I13" s="19"/>
      <c r="J13" s="70"/>
      <c r="K13" s="6"/>
      <c r="L13" s="38"/>
      <c r="M13" s="71"/>
      <c r="N13" s="71"/>
      <c r="O13" s="71"/>
      <c r="P13" s="71"/>
      <c r="Q13" s="71"/>
      <c r="R13" s="71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9"/>
      <c r="AF13" s="69"/>
    </row>
    <row r="14" spans="1:51" ht="4.5" customHeight="1" thickBot="1">
      <c r="B14" s="13"/>
      <c r="C14" s="12"/>
      <c r="D14" s="12"/>
      <c r="E14" s="12"/>
      <c r="F14" s="12"/>
      <c r="G14" s="12"/>
      <c r="H14" s="12"/>
      <c r="I14" s="20"/>
      <c r="J14" s="26"/>
      <c r="K14" s="12"/>
      <c r="L14" s="12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69"/>
    </row>
    <row r="15" spans="1:51" ht="19.5" customHeight="1" thickBot="1">
      <c r="B15" s="13"/>
      <c r="C15" s="443" t="s">
        <v>86</v>
      </c>
      <c r="D15" s="444"/>
      <c r="E15" s="444"/>
      <c r="F15" s="445"/>
      <c r="G15" s="12"/>
      <c r="H15" s="443" t="s">
        <v>141</v>
      </c>
      <c r="I15" s="444"/>
      <c r="J15" s="444"/>
      <c r="K15" s="445"/>
      <c r="L15" s="12"/>
      <c r="M15" s="443" t="s">
        <v>144</v>
      </c>
      <c r="N15" s="444"/>
      <c r="O15" s="444"/>
      <c r="P15" s="445"/>
      <c r="Q15" s="29"/>
      <c r="R15" s="443" t="s">
        <v>114</v>
      </c>
      <c r="S15" s="444"/>
      <c r="T15" s="444"/>
      <c r="U15" s="444"/>
      <c r="V15" s="444"/>
      <c r="W15" s="444"/>
      <c r="X15" s="444"/>
      <c r="Y15" s="444"/>
      <c r="Z15" s="444"/>
      <c r="AA15" s="444"/>
      <c r="AB15" s="444"/>
      <c r="AC15" s="444"/>
      <c r="AD15" s="445"/>
      <c r="AE15" s="88"/>
      <c r="AF15" s="69"/>
      <c r="AH15" s="482" t="s">
        <v>170</v>
      </c>
      <c r="AI15" s="482" t="s">
        <v>153</v>
      </c>
      <c r="AJ15" s="482" t="s">
        <v>154</v>
      </c>
      <c r="AK15" s="482" t="s">
        <v>155</v>
      </c>
      <c r="AL15" s="465" t="s">
        <v>136</v>
      </c>
      <c r="AM15" s="466" t="s">
        <v>137</v>
      </c>
      <c r="AO15" s="191"/>
      <c r="AP15" s="192" t="s">
        <v>156</v>
      </c>
      <c r="AQ15" s="192" t="s">
        <v>157</v>
      </c>
      <c r="AR15" s="192" t="s">
        <v>158</v>
      </c>
      <c r="AS15" s="192" t="s">
        <v>159</v>
      </c>
      <c r="AT15" s="192" t="s">
        <v>160</v>
      </c>
      <c r="AU15" s="192" t="s">
        <v>161</v>
      </c>
      <c r="AV15" s="192" t="s">
        <v>103</v>
      </c>
      <c r="AW15" s="192" t="s">
        <v>104</v>
      </c>
      <c r="AX15" s="192" t="s">
        <v>106</v>
      </c>
      <c r="AY15" s="192" t="s">
        <v>105</v>
      </c>
    </row>
    <row r="16" spans="1:51" ht="16.5" customHeight="1" thickBot="1">
      <c r="B16" s="13"/>
      <c r="C16" s="40" t="s">
        <v>9</v>
      </c>
      <c r="D16" s="41"/>
      <c r="E16" s="42"/>
      <c r="F16" s="9" t="s">
        <v>10</v>
      </c>
      <c r="G16" s="12"/>
      <c r="H16" s="453" t="s">
        <v>9</v>
      </c>
      <c r="I16" s="454"/>
      <c r="J16" s="454"/>
      <c r="K16" s="10" t="s">
        <v>10</v>
      </c>
      <c r="L16" s="12"/>
      <c r="M16" s="40" t="s">
        <v>9</v>
      </c>
      <c r="N16" s="41"/>
      <c r="O16" s="41"/>
      <c r="P16" s="9" t="s">
        <v>10</v>
      </c>
      <c r="Q16" s="29"/>
      <c r="R16" s="40" t="s">
        <v>113</v>
      </c>
      <c r="S16" s="41"/>
      <c r="T16" s="41"/>
      <c r="U16" s="101"/>
      <c r="V16" s="99" t="s">
        <v>111</v>
      </c>
      <c r="W16" s="99" t="s">
        <v>107</v>
      </c>
      <c r="X16" s="99" t="s">
        <v>108</v>
      </c>
      <c r="Y16" s="99" t="s">
        <v>112</v>
      </c>
      <c r="Z16" s="99" t="s">
        <v>110</v>
      </c>
      <c r="AA16" s="99" t="s">
        <v>109</v>
      </c>
      <c r="AB16" s="100" t="s">
        <v>119</v>
      </c>
      <c r="AC16" s="100" t="s">
        <v>120</v>
      </c>
      <c r="AD16" s="100" t="s">
        <v>121</v>
      </c>
      <c r="AE16" s="87"/>
      <c r="AF16" s="69"/>
      <c r="AH16" s="482"/>
      <c r="AI16" s="482"/>
      <c r="AJ16" s="482"/>
      <c r="AK16" s="482"/>
      <c r="AL16" s="465"/>
      <c r="AM16" s="466"/>
      <c r="AO16" s="193" t="s">
        <v>162</v>
      </c>
      <c r="AP16" s="125"/>
      <c r="AQ16" s="125"/>
      <c r="AR16" s="125"/>
      <c r="AS16" s="125"/>
      <c r="AT16" s="125"/>
      <c r="AU16" s="125">
        <v>2</v>
      </c>
      <c r="AV16" s="125"/>
      <c r="AW16" s="125"/>
      <c r="AX16" s="125"/>
      <c r="AY16" s="125"/>
    </row>
    <row r="17" spans="2:51" ht="15.75">
      <c r="B17" s="13"/>
      <c r="C17" s="455" t="s">
        <v>27</v>
      </c>
      <c r="D17" s="456"/>
      <c r="E17" s="457"/>
      <c r="F17" s="7">
        <v>0</v>
      </c>
      <c r="G17" s="12"/>
      <c r="H17" s="396" t="s">
        <v>27</v>
      </c>
      <c r="I17" s="397"/>
      <c r="J17" s="398"/>
      <c r="K17" s="137"/>
      <c r="L17" s="12"/>
      <c r="M17" s="455" t="s">
        <v>145</v>
      </c>
      <c r="N17" s="456"/>
      <c r="O17" s="456"/>
      <c r="P17" s="105"/>
      <c r="Q17" s="29"/>
      <c r="R17" s="458" t="s">
        <v>97</v>
      </c>
      <c r="S17" s="459"/>
      <c r="T17" s="459"/>
      <c r="U17" s="459"/>
      <c r="V17" s="127">
        <v>26</v>
      </c>
      <c r="W17" s="125">
        <v>2</v>
      </c>
      <c r="X17" s="125">
        <v>7</v>
      </c>
      <c r="Y17" s="124">
        <v>8</v>
      </c>
      <c r="Z17" s="125"/>
      <c r="AA17" s="125">
        <v>9</v>
      </c>
      <c r="AB17" s="125"/>
      <c r="AC17" s="168">
        <f>SUM(W17:AB17)</f>
        <v>26</v>
      </c>
      <c r="AD17" s="169">
        <f t="shared" ref="AD17:AD26" si="0">+AC17-Y17</f>
        <v>18</v>
      </c>
      <c r="AE17" s="389">
        <f>+AC17-V17</f>
        <v>0</v>
      </c>
      <c r="AF17" s="390"/>
      <c r="AH17" s="125">
        <f>+AP29</f>
        <v>2</v>
      </c>
      <c r="AI17" s="125">
        <f>+(AD17-AH17)</f>
        <v>16</v>
      </c>
      <c r="AJ17" s="194">
        <v>40</v>
      </c>
      <c r="AK17" s="124">
        <f>+AI17-AJ17</f>
        <v>-24</v>
      </c>
      <c r="AL17">
        <v>840167</v>
      </c>
      <c r="AM17">
        <v>843373</v>
      </c>
      <c r="AO17" s="193" t="s">
        <v>163</v>
      </c>
      <c r="AP17" s="125"/>
      <c r="AQ17" s="125"/>
      <c r="AR17" s="125"/>
      <c r="AS17" s="125"/>
      <c r="AT17" s="125"/>
      <c r="AU17" s="125">
        <v>6</v>
      </c>
      <c r="AV17" s="125"/>
      <c r="AW17" s="125"/>
      <c r="AX17" s="125"/>
      <c r="AY17" s="125"/>
    </row>
    <row r="18" spans="2:51" ht="15.75">
      <c r="B18" s="13"/>
      <c r="C18" s="393" t="s">
        <v>84</v>
      </c>
      <c r="D18" s="394"/>
      <c r="E18" s="395"/>
      <c r="F18" s="33">
        <v>1</v>
      </c>
      <c r="G18" s="12"/>
      <c r="H18" s="396" t="s">
        <v>142</v>
      </c>
      <c r="I18" s="397"/>
      <c r="J18" s="398"/>
      <c r="K18" s="139"/>
      <c r="L18" s="12"/>
      <c r="M18" s="393" t="s">
        <v>146</v>
      </c>
      <c r="N18" s="394"/>
      <c r="O18" s="394"/>
      <c r="P18" s="94"/>
      <c r="Q18" s="29"/>
      <c r="R18" s="399" t="s">
        <v>98</v>
      </c>
      <c r="S18" s="400"/>
      <c r="T18" s="400"/>
      <c r="U18" s="401"/>
      <c r="V18" s="127">
        <v>10</v>
      </c>
      <c r="W18" s="125">
        <v>3</v>
      </c>
      <c r="X18" s="125">
        <v>1</v>
      </c>
      <c r="Y18" s="176"/>
      <c r="Z18" s="125"/>
      <c r="AA18" s="125">
        <v>2</v>
      </c>
      <c r="AB18" s="126"/>
      <c r="AC18" s="168">
        <f t="shared" ref="AC18:AC26" si="1">SUM(W18:AB18)</f>
        <v>6</v>
      </c>
      <c r="AD18" s="169">
        <f t="shared" si="0"/>
        <v>6</v>
      </c>
      <c r="AE18" s="389">
        <f t="shared" ref="AE18:AE26" si="2">+AC18-V18</f>
        <v>-4</v>
      </c>
      <c r="AF18" s="390"/>
      <c r="AH18" s="125">
        <f>+AQ29</f>
        <v>0</v>
      </c>
      <c r="AI18" s="125">
        <f t="shared" ref="AI18:AI26" si="3">+(AD18-AH18)</f>
        <v>6</v>
      </c>
      <c r="AJ18" s="125">
        <v>15</v>
      </c>
      <c r="AK18" s="124">
        <f t="shared" ref="AK18:AK26" si="4">+AI18-AJ18</f>
        <v>-9</v>
      </c>
      <c r="AM18">
        <v>808033</v>
      </c>
      <c r="AO18" s="193" t="s">
        <v>164</v>
      </c>
      <c r="AP18" s="125"/>
      <c r="AQ18" s="125"/>
      <c r="AR18" s="125"/>
      <c r="AS18" s="125"/>
      <c r="AT18" s="125"/>
      <c r="AU18" s="125"/>
      <c r="AV18" s="125"/>
      <c r="AW18" s="125"/>
      <c r="AX18" s="125"/>
      <c r="AY18" s="125"/>
    </row>
    <row r="19" spans="2:51" ht="15.75">
      <c r="B19" s="13"/>
      <c r="C19" s="393" t="s">
        <v>85</v>
      </c>
      <c r="D19" s="394"/>
      <c r="E19" s="395"/>
      <c r="F19" s="33">
        <v>3</v>
      </c>
      <c r="G19" s="12"/>
      <c r="H19" s="396" t="s">
        <v>143</v>
      </c>
      <c r="I19" s="397"/>
      <c r="J19" s="398"/>
      <c r="K19" s="139"/>
      <c r="L19" s="12"/>
      <c r="M19" s="393" t="s">
        <v>147</v>
      </c>
      <c r="N19" s="394"/>
      <c r="O19" s="394"/>
      <c r="P19" s="94"/>
      <c r="Q19" s="29"/>
      <c r="R19" s="399" t="s">
        <v>99</v>
      </c>
      <c r="S19" s="400"/>
      <c r="T19" s="400"/>
      <c r="U19" s="401"/>
      <c r="V19" s="127">
        <v>19</v>
      </c>
      <c r="W19" s="125">
        <v>16</v>
      </c>
      <c r="X19" s="125"/>
      <c r="Y19" s="124">
        <v>3</v>
      </c>
      <c r="Z19" s="125"/>
      <c r="AA19" s="125"/>
      <c r="AB19" s="126"/>
      <c r="AC19" s="168">
        <f t="shared" si="1"/>
        <v>19</v>
      </c>
      <c r="AD19" s="169">
        <f t="shared" si="0"/>
        <v>16</v>
      </c>
      <c r="AE19" s="389">
        <f t="shared" si="2"/>
        <v>0</v>
      </c>
      <c r="AF19" s="390"/>
      <c r="AH19" s="125">
        <f>+AT29</f>
        <v>22</v>
      </c>
      <c r="AI19" s="125">
        <f t="shared" si="3"/>
        <v>-6</v>
      </c>
      <c r="AJ19" s="125">
        <v>20</v>
      </c>
      <c r="AK19" s="124">
        <f t="shared" si="4"/>
        <v>-26</v>
      </c>
      <c r="AL19">
        <v>828621</v>
      </c>
      <c r="AM19">
        <v>847176</v>
      </c>
      <c r="AO19" s="193" t="s">
        <v>165</v>
      </c>
      <c r="AP19" s="125"/>
      <c r="AQ19" s="125"/>
      <c r="AR19" s="125"/>
      <c r="AS19" s="125"/>
      <c r="AT19" s="125">
        <v>4</v>
      </c>
      <c r="AU19" s="125"/>
      <c r="AV19" s="125"/>
      <c r="AW19" s="125"/>
      <c r="AX19" s="125"/>
      <c r="AY19" s="125"/>
    </row>
    <row r="20" spans="2:51" ht="15.75">
      <c r="B20" s="13"/>
      <c r="C20" s="402" t="s">
        <v>38</v>
      </c>
      <c r="D20" s="403"/>
      <c r="E20" s="404"/>
      <c r="F20" s="32">
        <v>1</v>
      </c>
      <c r="G20" s="12"/>
      <c r="H20" s="396" t="s">
        <v>87</v>
      </c>
      <c r="I20" s="397"/>
      <c r="J20" s="398"/>
      <c r="K20" s="139"/>
      <c r="L20" s="12"/>
      <c r="M20" s="393" t="s">
        <v>148</v>
      </c>
      <c r="N20" s="394"/>
      <c r="O20" s="394"/>
      <c r="P20" s="94"/>
      <c r="Q20" s="29"/>
      <c r="R20" s="399" t="s">
        <v>100</v>
      </c>
      <c r="S20" s="400"/>
      <c r="T20" s="400"/>
      <c r="U20" s="401"/>
      <c r="V20" s="127">
        <v>27</v>
      </c>
      <c r="W20" s="125">
        <v>7</v>
      </c>
      <c r="X20" s="125"/>
      <c r="Y20" s="124">
        <v>17</v>
      </c>
      <c r="Z20" s="125"/>
      <c r="AA20" s="125">
        <v>3</v>
      </c>
      <c r="AB20" s="126"/>
      <c r="AC20" s="168">
        <f t="shared" si="1"/>
        <v>27</v>
      </c>
      <c r="AD20" s="169">
        <f t="shared" si="0"/>
        <v>10</v>
      </c>
      <c r="AE20" s="391">
        <f t="shared" si="2"/>
        <v>0</v>
      </c>
      <c r="AF20" s="392"/>
      <c r="AH20" s="125">
        <f>+AU29</f>
        <v>8</v>
      </c>
      <c r="AI20" s="125">
        <f t="shared" si="3"/>
        <v>2</v>
      </c>
      <c r="AJ20" s="125">
        <v>30</v>
      </c>
      <c r="AK20" s="124">
        <f t="shared" si="4"/>
        <v>-28</v>
      </c>
      <c r="AL20">
        <v>839118</v>
      </c>
      <c r="AM20">
        <v>847176</v>
      </c>
      <c r="AO20" s="193" t="s">
        <v>166</v>
      </c>
      <c r="AP20" s="174"/>
      <c r="AQ20" s="174"/>
      <c r="AR20" s="174"/>
      <c r="AS20" s="174"/>
      <c r="AT20" s="125">
        <v>6</v>
      </c>
      <c r="AU20" s="125"/>
      <c r="AV20" s="125"/>
      <c r="AW20" s="125"/>
      <c r="AX20" s="125"/>
      <c r="AY20" s="125"/>
    </row>
    <row r="21" spans="2:51" ht="15.75">
      <c r="B21" s="13"/>
      <c r="C21" s="402" t="s">
        <v>11</v>
      </c>
      <c r="D21" s="403"/>
      <c r="E21" s="404"/>
      <c r="F21" s="8">
        <v>2</v>
      </c>
      <c r="G21" s="12"/>
      <c r="H21" s="402" t="s">
        <v>38</v>
      </c>
      <c r="I21" s="403"/>
      <c r="J21" s="404"/>
      <c r="K21" s="141"/>
      <c r="L21" s="12"/>
      <c r="M21" s="393" t="s">
        <v>149</v>
      </c>
      <c r="N21" s="394"/>
      <c r="O21" s="394"/>
      <c r="P21" s="95"/>
      <c r="Q21" s="29"/>
      <c r="R21" s="399" t="s">
        <v>101</v>
      </c>
      <c r="S21" s="400"/>
      <c r="T21" s="400"/>
      <c r="U21" s="401"/>
      <c r="V21" s="127">
        <v>3</v>
      </c>
      <c r="W21" s="125">
        <v>3</v>
      </c>
      <c r="X21" s="125"/>
      <c r="Y21" s="124"/>
      <c r="Z21" s="125"/>
      <c r="AA21" s="125"/>
      <c r="AB21" s="126"/>
      <c r="AC21" s="168">
        <f t="shared" si="1"/>
        <v>3</v>
      </c>
      <c r="AD21" s="169">
        <f t="shared" si="0"/>
        <v>3</v>
      </c>
      <c r="AE21" s="389">
        <f t="shared" si="2"/>
        <v>0</v>
      </c>
      <c r="AF21" s="390"/>
      <c r="AH21" s="125">
        <f>+AS29</f>
        <v>0</v>
      </c>
      <c r="AI21" s="125">
        <f t="shared" si="3"/>
        <v>3</v>
      </c>
      <c r="AJ21" s="125">
        <v>3</v>
      </c>
      <c r="AK21" s="124">
        <f t="shared" si="4"/>
        <v>0</v>
      </c>
      <c r="AM21">
        <v>808032</v>
      </c>
      <c r="AO21" s="193" t="s">
        <v>167</v>
      </c>
      <c r="AP21" s="174"/>
      <c r="AQ21" s="174"/>
      <c r="AR21" s="174"/>
      <c r="AS21" s="174"/>
      <c r="AT21" s="125">
        <v>7</v>
      </c>
      <c r="AU21" s="125"/>
      <c r="AV21" s="125"/>
      <c r="AW21" s="125"/>
      <c r="AX21" s="125"/>
      <c r="AY21" s="125"/>
    </row>
    <row r="22" spans="2:51" ht="17.25" customHeight="1" thickBot="1">
      <c r="B22" s="13"/>
      <c r="C22" s="410" t="s">
        <v>12</v>
      </c>
      <c r="D22" s="411"/>
      <c r="E22" s="412"/>
      <c r="F22" s="175">
        <v>13</v>
      </c>
      <c r="G22" s="12"/>
      <c r="H22" s="396" t="s">
        <v>11</v>
      </c>
      <c r="I22" s="397"/>
      <c r="J22" s="398"/>
      <c r="K22" s="137"/>
      <c r="L22" s="12"/>
      <c r="M22" s="393" t="s">
        <v>150</v>
      </c>
      <c r="N22" s="394"/>
      <c r="O22" s="394"/>
      <c r="P22" s="93"/>
      <c r="Q22" s="29"/>
      <c r="R22" s="399" t="s">
        <v>102</v>
      </c>
      <c r="S22" s="400"/>
      <c r="T22" s="400"/>
      <c r="U22" s="401"/>
      <c r="V22" s="127">
        <v>2</v>
      </c>
      <c r="W22" s="125"/>
      <c r="X22" s="125"/>
      <c r="Y22" s="124"/>
      <c r="Z22" s="125"/>
      <c r="AA22" s="125"/>
      <c r="AB22" s="126">
        <v>2</v>
      </c>
      <c r="AC22" s="168">
        <f t="shared" si="1"/>
        <v>2</v>
      </c>
      <c r="AD22" s="169">
        <f t="shared" si="0"/>
        <v>2</v>
      </c>
      <c r="AE22" s="389">
        <f t="shared" si="2"/>
        <v>0</v>
      </c>
      <c r="AF22" s="390"/>
      <c r="AH22" s="125">
        <f>+AR29</f>
        <v>0</v>
      </c>
      <c r="AI22" s="125">
        <f t="shared" si="3"/>
        <v>2</v>
      </c>
      <c r="AJ22" s="125">
        <v>2</v>
      </c>
      <c r="AK22" s="124">
        <f t="shared" si="4"/>
        <v>0</v>
      </c>
      <c r="AM22">
        <v>808032</v>
      </c>
      <c r="AO22" s="193" t="s">
        <v>134</v>
      </c>
      <c r="AP22" s="174"/>
      <c r="AQ22" s="174"/>
      <c r="AR22" s="174"/>
      <c r="AS22" s="174"/>
      <c r="AT22" s="125">
        <v>4</v>
      </c>
      <c r="AU22" s="125"/>
      <c r="AV22" s="125"/>
      <c r="AW22" s="125"/>
      <c r="AX22" s="125"/>
      <c r="AY22" s="125"/>
    </row>
    <row r="23" spans="2:51" ht="16.5" thickBot="1">
      <c r="B23" s="13"/>
      <c r="C23" s="405" t="s">
        <v>26</v>
      </c>
      <c r="D23" s="406"/>
      <c r="E23" s="407"/>
      <c r="F23" s="1">
        <f>+F18+F19+F17</f>
        <v>4</v>
      </c>
      <c r="G23" s="12"/>
      <c r="H23" s="396" t="s">
        <v>12</v>
      </c>
      <c r="I23" s="397"/>
      <c r="J23" s="464"/>
      <c r="K23" s="144"/>
      <c r="L23" s="12"/>
      <c r="M23" s="408"/>
      <c r="N23" s="409"/>
      <c r="O23" s="409"/>
      <c r="P23" s="183"/>
      <c r="Q23" s="29"/>
      <c r="R23" s="399" t="s">
        <v>103</v>
      </c>
      <c r="S23" s="400"/>
      <c r="T23" s="400"/>
      <c r="U23" s="401"/>
      <c r="V23" s="127">
        <v>1</v>
      </c>
      <c r="W23" s="125">
        <v>1</v>
      </c>
      <c r="X23" s="125"/>
      <c r="Y23" s="124"/>
      <c r="Z23" s="125"/>
      <c r="AA23" s="125"/>
      <c r="AB23" s="126"/>
      <c r="AC23" s="168">
        <f t="shared" si="1"/>
        <v>1</v>
      </c>
      <c r="AD23" s="169">
        <f t="shared" si="0"/>
        <v>1</v>
      </c>
      <c r="AE23" s="389">
        <f t="shared" si="2"/>
        <v>0</v>
      </c>
      <c r="AF23" s="390"/>
      <c r="AH23" s="125">
        <f>+AV29</f>
        <v>0</v>
      </c>
      <c r="AI23" s="125">
        <f t="shared" si="3"/>
        <v>1</v>
      </c>
      <c r="AJ23" s="125">
        <v>1</v>
      </c>
      <c r="AK23" s="124">
        <f t="shared" si="4"/>
        <v>0</v>
      </c>
      <c r="AM23">
        <v>847175</v>
      </c>
      <c r="AO23" s="193" t="s">
        <v>168</v>
      </c>
      <c r="AP23" s="174"/>
      <c r="AQ23" s="174"/>
      <c r="AR23" s="174"/>
      <c r="AS23" s="174"/>
      <c r="AT23" s="174"/>
      <c r="AU23" s="125"/>
      <c r="AV23" s="125"/>
      <c r="AW23" s="125"/>
      <c r="AX23" s="125"/>
      <c r="AY23" s="125"/>
    </row>
    <row r="24" spans="2:51" ht="16.5" thickBot="1">
      <c r="B24" s="13"/>
      <c r="C24" s="460" t="s">
        <v>122</v>
      </c>
      <c r="D24" s="460"/>
      <c r="E24" s="460"/>
      <c r="F24" s="460"/>
      <c r="G24" s="115"/>
      <c r="H24" s="393" t="s">
        <v>88</v>
      </c>
      <c r="I24" s="394"/>
      <c r="J24" s="394"/>
      <c r="K24" s="95"/>
      <c r="L24" s="12"/>
      <c r="M24" s="399"/>
      <c r="N24" s="400"/>
      <c r="O24" s="401"/>
      <c r="P24" s="93"/>
      <c r="Q24" s="29"/>
      <c r="R24" s="399" t="s">
        <v>104</v>
      </c>
      <c r="S24" s="400"/>
      <c r="T24" s="400"/>
      <c r="U24" s="401"/>
      <c r="V24" s="127">
        <v>1</v>
      </c>
      <c r="W24" s="125"/>
      <c r="X24" s="125"/>
      <c r="Y24" s="124"/>
      <c r="Z24" s="125"/>
      <c r="AA24" s="125"/>
      <c r="AB24" s="126">
        <v>1</v>
      </c>
      <c r="AC24" s="168">
        <f t="shared" si="1"/>
        <v>1</v>
      </c>
      <c r="AD24" s="169">
        <f t="shared" si="0"/>
        <v>1</v>
      </c>
      <c r="AE24" s="389">
        <f t="shared" si="2"/>
        <v>0</v>
      </c>
      <c r="AF24" s="390"/>
      <c r="AH24" s="125">
        <f>+AW28</f>
        <v>0</v>
      </c>
      <c r="AI24" s="125">
        <f t="shared" si="3"/>
        <v>1</v>
      </c>
      <c r="AJ24" s="125">
        <v>2</v>
      </c>
      <c r="AK24" s="124">
        <f t="shared" si="4"/>
        <v>-1</v>
      </c>
      <c r="AM24">
        <v>852544</v>
      </c>
      <c r="AO24" s="193" t="s">
        <v>169</v>
      </c>
      <c r="AP24" s="174"/>
      <c r="AQ24" s="174"/>
      <c r="AR24" s="174"/>
      <c r="AS24" s="174"/>
      <c r="AT24" s="174">
        <v>1</v>
      </c>
      <c r="AU24" s="174"/>
      <c r="AV24" s="174"/>
      <c r="AW24" s="174"/>
      <c r="AX24" s="174"/>
      <c r="AY24" s="174"/>
    </row>
    <row r="25" spans="2:51" ht="16.5" thickBot="1">
      <c r="B25" s="13"/>
      <c r="C25" s="405" t="s">
        <v>123</v>
      </c>
      <c r="D25" s="406"/>
      <c r="E25" s="407"/>
      <c r="F25" s="132"/>
      <c r="G25" s="115"/>
      <c r="H25" s="405" t="s">
        <v>26</v>
      </c>
      <c r="I25" s="406"/>
      <c r="J25" s="407"/>
      <c r="K25" s="1">
        <f>+K19+K18+K17+K20</f>
        <v>0</v>
      </c>
      <c r="L25" s="12"/>
      <c r="M25" s="461"/>
      <c r="N25" s="462"/>
      <c r="O25" s="463"/>
      <c r="P25" s="106"/>
      <c r="Q25" s="29"/>
      <c r="R25" s="399" t="s">
        <v>106</v>
      </c>
      <c r="S25" s="400"/>
      <c r="T25" s="400"/>
      <c r="U25" s="401"/>
      <c r="V25" s="127">
        <v>1</v>
      </c>
      <c r="W25" s="125"/>
      <c r="X25" s="125"/>
      <c r="Y25" s="124"/>
      <c r="Z25" s="125"/>
      <c r="AA25" s="125"/>
      <c r="AB25" s="125">
        <v>1</v>
      </c>
      <c r="AC25" s="168">
        <f t="shared" si="1"/>
        <v>1</v>
      </c>
      <c r="AD25" s="169">
        <f t="shared" si="0"/>
        <v>1</v>
      </c>
      <c r="AE25" s="389">
        <f t="shared" si="2"/>
        <v>0</v>
      </c>
      <c r="AF25" s="390"/>
      <c r="AH25" s="125">
        <f>+AX28</f>
        <v>0</v>
      </c>
      <c r="AI25" s="125">
        <f t="shared" si="3"/>
        <v>1</v>
      </c>
      <c r="AJ25" s="125">
        <v>1</v>
      </c>
      <c r="AK25" s="124">
        <f>+AI25-AJ25</f>
        <v>0</v>
      </c>
      <c r="AM25">
        <v>825007</v>
      </c>
      <c r="AO25" s="193" t="s">
        <v>200</v>
      </c>
      <c r="AP25" s="174">
        <v>2</v>
      </c>
      <c r="AQ25" s="174"/>
      <c r="AR25" s="174"/>
      <c r="AS25" s="174"/>
      <c r="AT25" s="174"/>
      <c r="AU25" s="174"/>
      <c r="AV25" s="174"/>
      <c r="AW25" s="174"/>
      <c r="AX25" s="174"/>
      <c r="AY25" s="174"/>
    </row>
    <row r="26" spans="2:51" ht="16.5" customHeight="1" thickBot="1">
      <c r="B26" s="13"/>
      <c r="C26" s="405" t="s">
        <v>124</v>
      </c>
      <c r="D26" s="406"/>
      <c r="E26" s="407"/>
      <c r="F26" s="132"/>
      <c r="G26" s="12"/>
      <c r="H26" s="86"/>
      <c r="I26" s="89"/>
      <c r="J26" s="90"/>
      <c r="K26" s="91"/>
      <c r="L26" s="92"/>
      <c r="M26" s="102" t="s">
        <v>26</v>
      </c>
      <c r="N26" s="103"/>
      <c r="O26" s="103"/>
      <c r="P26" s="104"/>
      <c r="Q26" s="29"/>
      <c r="R26" s="461" t="s">
        <v>105</v>
      </c>
      <c r="S26" s="462"/>
      <c r="T26" s="462"/>
      <c r="U26" s="463"/>
      <c r="V26" s="196">
        <v>2</v>
      </c>
      <c r="W26" s="151">
        <v>1</v>
      </c>
      <c r="X26" s="152"/>
      <c r="Y26" s="170"/>
      <c r="Z26" s="152"/>
      <c r="AA26" s="152"/>
      <c r="AB26" s="152">
        <v>1</v>
      </c>
      <c r="AC26" s="171">
        <f t="shared" si="1"/>
        <v>2</v>
      </c>
      <c r="AD26" s="172">
        <f t="shared" si="0"/>
        <v>2</v>
      </c>
      <c r="AE26" s="389">
        <f t="shared" si="2"/>
        <v>0</v>
      </c>
      <c r="AF26" s="390"/>
      <c r="AH26" s="125">
        <f>+AY29</f>
        <v>0</v>
      </c>
      <c r="AI26" s="125">
        <f t="shared" si="3"/>
        <v>2</v>
      </c>
      <c r="AJ26" s="125">
        <v>2</v>
      </c>
      <c r="AK26" s="124">
        <f t="shared" si="4"/>
        <v>0</v>
      </c>
      <c r="AM26">
        <v>808061</v>
      </c>
      <c r="AO26" s="193"/>
      <c r="AP26" s="174"/>
      <c r="AQ26" s="174"/>
      <c r="AR26" s="174"/>
      <c r="AS26" s="174"/>
      <c r="AT26" s="174"/>
      <c r="AU26" s="174"/>
      <c r="AV26" s="174"/>
      <c r="AW26" s="174"/>
      <c r="AX26" s="174"/>
      <c r="AY26" s="174"/>
    </row>
    <row r="27" spans="2:51" ht="6" customHeight="1">
      <c r="B27" s="13"/>
      <c r="C27" s="12"/>
      <c r="D27" s="12"/>
      <c r="E27" s="12"/>
      <c r="F27" s="12"/>
      <c r="G27" s="12"/>
      <c r="H27" s="12"/>
      <c r="I27" s="20"/>
      <c r="J27" s="26"/>
      <c r="K27" s="12"/>
      <c r="L27" s="12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69"/>
      <c r="AO27" s="193"/>
      <c r="AP27" s="174"/>
      <c r="AQ27" s="174"/>
      <c r="AR27" s="174"/>
      <c r="AS27" s="174"/>
      <c r="AT27" s="174"/>
      <c r="AU27" s="174"/>
      <c r="AV27" s="174"/>
      <c r="AW27" s="174"/>
      <c r="AX27" s="174"/>
      <c r="AY27" s="174"/>
    </row>
    <row r="28" spans="2:51" ht="11.25" customHeight="1" thickBot="1">
      <c r="B28" s="13"/>
      <c r="C28" s="12"/>
      <c r="D28" s="12"/>
      <c r="E28" s="12"/>
      <c r="F28" s="12"/>
      <c r="G28" s="12"/>
      <c r="H28" s="12"/>
      <c r="I28" s="20"/>
      <c r="J28" s="26"/>
      <c r="K28" s="12"/>
      <c r="L28" s="12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69"/>
      <c r="AO28" s="193"/>
      <c r="AP28" s="174"/>
      <c r="AQ28" s="174"/>
      <c r="AR28" s="174"/>
      <c r="AS28" s="174"/>
      <c r="AT28" s="174"/>
      <c r="AU28" s="174"/>
      <c r="AV28" s="174"/>
      <c r="AW28" s="174"/>
      <c r="AX28" s="174"/>
      <c r="AY28" s="174"/>
    </row>
    <row r="29" spans="2:51" ht="32.25" thickBot="1">
      <c r="B29" s="13"/>
      <c r="C29" s="367" t="s">
        <v>17</v>
      </c>
      <c r="D29" s="368"/>
      <c r="E29" s="368"/>
      <c r="F29" s="368"/>
      <c r="G29" s="368"/>
      <c r="H29" s="368"/>
      <c r="I29" s="368"/>
      <c r="J29" s="368"/>
      <c r="K29" s="368"/>
      <c r="L29" s="368"/>
      <c r="M29" s="368"/>
      <c r="N29" s="368"/>
      <c r="O29" s="368"/>
      <c r="P29" s="368"/>
      <c r="Q29" s="368"/>
      <c r="R29" s="368"/>
      <c r="S29" s="368"/>
      <c r="T29" s="368"/>
      <c r="U29" s="368"/>
      <c r="V29" s="368"/>
      <c r="W29" s="368"/>
      <c r="X29" s="368"/>
      <c r="Y29" s="368"/>
      <c r="Z29" s="368"/>
      <c r="AA29" s="368"/>
      <c r="AB29" s="368"/>
      <c r="AC29" s="368"/>
      <c r="AD29" s="368"/>
      <c r="AE29" s="369"/>
      <c r="AF29" s="69"/>
      <c r="AP29" s="195">
        <f t="shared" ref="AP29:AY29" si="5">SUM(AP16:AP28)</f>
        <v>2</v>
      </c>
      <c r="AQ29" s="195">
        <f t="shared" si="5"/>
        <v>0</v>
      </c>
      <c r="AR29" s="195">
        <f t="shared" si="5"/>
        <v>0</v>
      </c>
      <c r="AS29" s="195">
        <f t="shared" si="5"/>
        <v>0</v>
      </c>
      <c r="AT29" s="195">
        <f t="shared" si="5"/>
        <v>22</v>
      </c>
      <c r="AU29" s="195">
        <f t="shared" si="5"/>
        <v>8</v>
      </c>
      <c r="AV29" s="195">
        <f t="shared" si="5"/>
        <v>0</v>
      </c>
      <c r="AW29" s="195">
        <f t="shared" si="5"/>
        <v>0</v>
      </c>
      <c r="AX29" s="195">
        <f t="shared" si="5"/>
        <v>0</v>
      </c>
      <c r="AY29" s="195">
        <f t="shared" si="5"/>
        <v>0</v>
      </c>
    </row>
    <row r="30" spans="2:51" ht="30.75" thickBot="1">
      <c r="B30" s="13"/>
      <c r="C30" s="230" t="s">
        <v>19</v>
      </c>
      <c r="D30" s="370" t="s">
        <v>117</v>
      </c>
      <c r="E30" s="371"/>
      <c r="F30" s="372" t="s">
        <v>83</v>
      </c>
      <c r="G30" s="371"/>
      <c r="H30" s="233" t="s">
        <v>20</v>
      </c>
      <c r="I30" s="363" t="s">
        <v>14</v>
      </c>
      <c r="J30" s="364"/>
      <c r="K30" s="363" t="s">
        <v>21</v>
      </c>
      <c r="L30" s="373"/>
      <c r="M30" s="373"/>
      <c r="N30" s="373"/>
      <c r="O30" s="373"/>
      <c r="P30" s="373"/>
      <c r="Q30" s="373"/>
      <c r="R30" s="373"/>
      <c r="S30" s="373"/>
      <c r="T30" s="373"/>
      <c r="U30" s="373"/>
      <c r="V30" s="373"/>
      <c r="W30" s="373"/>
      <c r="X30" s="373"/>
      <c r="Y30" s="373"/>
      <c r="Z30" s="373"/>
      <c r="AA30" s="373"/>
      <c r="AB30" s="373"/>
      <c r="AC30" s="373"/>
      <c r="AD30" s="373"/>
      <c r="AE30" s="364"/>
      <c r="AF30" s="69"/>
    </row>
    <row r="31" spans="2:51" ht="15.75">
      <c r="B31" s="13"/>
      <c r="C31" s="245"/>
      <c r="D31" s="486"/>
      <c r="E31" s="486"/>
      <c r="F31" s="487"/>
      <c r="G31" s="487"/>
      <c r="H31" s="246"/>
      <c r="I31" s="488"/>
      <c r="J31" s="488"/>
      <c r="K31" s="489"/>
      <c r="L31" s="489"/>
      <c r="M31" s="489"/>
      <c r="N31" s="489"/>
      <c r="O31" s="489"/>
      <c r="P31" s="489"/>
      <c r="Q31" s="489"/>
      <c r="R31" s="489"/>
      <c r="S31" s="489"/>
      <c r="T31" s="489"/>
      <c r="U31" s="489"/>
      <c r="V31" s="489"/>
      <c r="W31" s="489"/>
      <c r="X31" s="489"/>
      <c r="Y31" s="489"/>
      <c r="Z31" s="489"/>
      <c r="AA31" s="489"/>
      <c r="AB31" s="489"/>
      <c r="AC31" s="489"/>
      <c r="AD31" s="489"/>
      <c r="AE31" s="490"/>
      <c r="AF31" s="69"/>
    </row>
    <row r="32" spans="2:51" ht="15.75" customHeight="1">
      <c r="B32" s="13"/>
      <c r="C32" s="156"/>
      <c r="D32" s="379"/>
      <c r="E32" s="379"/>
      <c r="F32" s="380"/>
      <c r="G32" s="380"/>
      <c r="H32" s="155"/>
      <c r="I32" s="381"/>
      <c r="J32" s="381"/>
      <c r="K32" s="382"/>
      <c r="L32" s="382"/>
      <c r="M32" s="382"/>
      <c r="N32" s="382"/>
      <c r="O32" s="382"/>
      <c r="P32" s="382"/>
      <c r="Q32" s="382"/>
      <c r="R32" s="382"/>
      <c r="S32" s="382"/>
      <c r="T32" s="382"/>
      <c r="U32" s="382"/>
      <c r="V32" s="382"/>
      <c r="W32" s="382"/>
      <c r="X32" s="382"/>
      <c r="Y32" s="382"/>
      <c r="Z32" s="382"/>
      <c r="AA32" s="382"/>
      <c r="AB32" s="382"/>
      <c r="AC32" s="382"/>
      <c r="AD32" s="382"/>
      <c r="AE32" s="383"/>
      <c r="AF32" s="69"/>
    </row>
    <row r="33" spans="2:32" ht="15.75">
      <c r="B33" s="13"/>
      <c r="C33" s="156"/>
      <c r="D33" s="379"/>
      <c r="E33" s="379"/>
      <c r="F33" s="380"/>
      <c r="G33" s="380"/>
      <c r="H33" s="155"/>
      <c r="I33" s="381"/>
      <c r="J33" s="381"/>
      <c r="K33" s="382"/>
      <c r="L33" s="382"/>
      <c r="M33" s="382"/>
      <c r="N33" s="382"/>
      <c r="O33" s="382"/>
      <c r="P33" s="382"/>
      <c r="Q33" s="382"/>
      <c r="R33" s="382"/>
      <c r="S33" s="382"/>
      <c r="T33" s="382"/>
      <c r="U33" s="382"/>
      <c r="V33" s="382"/>
      <c r="W33" s="382"/>
      <c r="X33" s="382"/>
      <c r="Y33" s="382"/>
      <c r="Z33" s="382"/>
      <c r="AA33" s="382"/>
      <c r="AB33" s="382"/>
      <c r="AC33" s="382"/>
      <c r="AD33" s="382"/>
      <c r="AE33" s="383"/>
      <c r="AF33" s="69"/>
    </row>
    <row r="34" spans="2:32" ht="15.75">
      <c r="B34" s="13"/>
      <c r="C34" s="156"/>
      <c r="D34" s="379"/>
      <c r="E34" s="379"/>
      <c r="F34" s="380"/>
      <c r="G34" s="380"/>
      <c r="H34" s="155"/>
      <c r="I34" s="381"/>
      <c r="J34" s="381"/>
      <c r="K34" s="382"/>
      <c r="L34" s="382"/>
      <c r="M34" s="382"/>
      <c r="N34" s="382"/>
      <c r="O34" s="382"/>
      <c r="P34" s="382"/>
      <c r="Q34" s="382"/>
      <c r="R34" s="382"/>
      <c r="S34" s="382"/>
      <c r="T34" s="382"/>
      <c r="U34" s="382"/>
      <c r="V34" s="382"/>
      <c r="W34" s="382"/>
      <c r="X34" s="382"/>
      <c r="Y34" s="382"/>
      <c r="Z34" s="382"/>
      <c r="AA34" s="382"/>
      <c r="AB34" s="382"/>
      <c r="AC34" s="382"/>
      <c r="AD34" s="382"/>
      <c r="AE34" s="383"/>
      <c r="AF34" s="69"/>
    </row>
    <row r="35" spans="2:32" ht="15.75">
      <c r="B35" s="13"/>
      <c r="C35" s="156"/>
      <c r="D35" s="379"/>
      <c r="E35" s="379"/>
      <c r="F35" s="380"/>
      <c r="G35" s="380"/>
      <c r="H35" s="155"/>
      <c r="I35" s="381"/>
      <c r="J35" s="381"/>
      <c r="K35" s="382"/>
      <c r="L35" s="382"/>
      <c r="M35" s="382"/>
      <c r="N35" s="382"/>
      <c r="O35" s="382"/>
      <c r="P35" s="382"/>
      <c r="Q35" s="382"/>
      <c r="R35" s="382"/>
      <c r="S35" s="382"/>
      <c r="T35" s="382"/>
      <c r="U35" s="382"/>
      <c r="V35" s="382"/>
      <c r="W35" s="382"/>
      <c r="X35" s="382"/>
      <c r="Y35" s="382"/>
      <c r="Z35" s="382"/>
      <c r="AA35" s="382"/>
      <c r="AB35" s="382"/>
      <c r="AC35" s="382"/>
      <c r="AD35" s="382"/>
      <c r="AE35" s="383"/>
      <c r="AF35" s="69"/>
    </row>
    <row r="36" spans="2:32" ht="15.75">
      <c r="B36" s="13"/>
      <c r="C36" s="156"/>
      <c r="D36" s="379"/>
      <c r="E36" s="379"/>
      <c r="F36" s="380"/>
      <c r="G36" s="380"/>
      <c r="H36" s="155"/>
      <c r="I36" s="381"/>
      <c r="J36" s="381"/>
      <c r="K36" s="382"/>
      <c r="L36" s="382"/>
      <c r="M36" s="382"/>
      <c r="N36" s="382"/>
      <c r="O36" s="382"/>
      <c r="P36" s="382"/>
      <c r="Q36" s="382"/>
      <c r="R36" s="382"/>
      <c r="S36" s="382"/>
      <c r="T36" s="382"/>
      <c r="U36" s="382"/>
      <c r="V36" s="382"/>
      <c r="W36" s="382"/>
      <c r="X36" s="382"/>
      <c r="Y36" s="382"/>
      <c r="Z36" s="382"/>
      <c r="AA36" s="382"/>
      <c r="AB36" s="382"/>
      <c r="AC36" s="382"/>
      <c r="AD36" s="382"/>
      <c r="AE36" s="383"/>
      <c r="AF36" s="69"/>
    </row>
    <row r="37" spans="2:32" ht="16.5" thickBot="1">
      <c r="B37" s="13"/>
      <c r="C37" s="158"/>
      <c r="D37" s="361"/>
      <c r="E37" s="361"/>
      <c r="F37" s="357"/>
      <c r="G37" s="358"/>
      <c r="H37" s="159"/>
      <c r="I37" s="359"/>
      <c r="J37" s="360"/>
      <c r="K37" s="384"/>
      <c r="L37" s="384"/>
      <c r="M37" s="384"/>
      <c r="N37" s="384"/>
      <c r="O37" s="384"/>
      <c r="P37" s="384"/>
      <c r="Q37" s="384"/>
      <c r="R37" s="384"/>
      <c r="S37" s="384"/>
      <c r="T37" s="384"/>
      <c r="U37" s="384"/>
      <c r="V37" s="384"/>
      <c r="W37" s="384"/>
      <c r="X37" s="384"/>
      <c r="Y37" s="384"/>
      <c r="Z37" s="384"/>
      <c r="AA37" s="384"/>
      <c r="AB37" s="384"/>
      <c r="AC37" s="384"/>
      <c r="AD37" s="384"/>
      <c r="AE37" s="385"/>
      <c r="AF37" s="69"/>
    </row>
    <row r="38" spans="2:32" ht="6" customHeight="1" thickBot="1">
      <c r="B38" s="13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69"/>
    </row>
    <row r="39" spans="2:32" ht="32.25" thickBot="1">
      <c r="B39" s="13"/>
      <c r="C39" s="367" t="s">
        <v>22</v>
      </c>
      <c r="D39" s="368"/>
      <c r="E39" s="368"/>
      <c r="F39" s="368"/>
      <c r="G39" s="368"/>
      <c r="H39" s="368"/>
      <c r="I39" s="368"/>
      <c r="J39" s="368"/>
      <c r="K39" s="368"/>
      <c r="L39" s="368"/>
      <c r="M39" s="368"/>
      <c r="N39" s="368"/>
      <c r="O39" s="368"/>
      <c r="P39" s="368"/>
      <c r="Q39" s="368"/>
      <c r="R39" s="368"/>
      <c r="S39" s="368"/>
      <c r="T39" s="368"/>
      <c r="U39" s="368"/>
      <c r="V39" s="368"/>
      <c r="W39" s="368"/>
      <c r="X39" s="368"/>
      <c r="Y39" s="368"/>
      <c r="Z39" s="368"/>
      <c r="AA39" s="368"/>
      <c r="AB39" s="368"/>
      <c r="AC39" s="368"/>
      <c r="AD39" s="368"/>
      <c r="AE39" s="369"/>
      <c r="AF39" s="69"/>
    </row>
    <row r="40" spans="2:32" ht="30.75" thickBot="1">
      <c r="B40" s="13"/>
      <c r="C40" s="230" t="s">
        <v>19</v>
      </c>
      <c r="D40" s="370" t="s">
        <v>117</v>
      </c>
      <c r="E40" s="371"/>
      <c r="F40" s="372" t="s">
        <v>83</v>
      </c>
      <c r="G40" s="371"/>
      <c r="H40" s="233" t="s">
        <v>20</v>
      </c>
      <c r="I40" s="363" t="s">
        <v>14</v>
      </c>
      <c r="J40" s="364"/>
      <c r="K40" s="363" t="s">
        <v>21</v>
      </c>
      <c r="L40" s="373"/>
      <c r="M40" s="373"/>
      <c r="N40" s="373"/>
      <c r="O40" s="373"/>
      <c r="P40" s="373"/>
      <c r="Q40" s="373"/>
      <c r="R40" s="373"/>
      <c r="S40" s="373"/>
      <c r="T40" s="373"/>
      <c r="U40" s="373"/>
      <c r="V40" s="373"/>
      <c r="W40" s="373"/>
      <c r="X40" s="373"/>
      <c r="Y40" s="373"/>
      <c r="Z40" s="373"/>
      <c r="AA40" s="373"/>
      <c r="AB40" s="373"/>
      <c r="AC40" s="373"/>
      <c r="AD40" s="373"/>
      <c r="AE40" s="364"/>
      <c r="AF40" s="69"/>
    </row>
    <row r="41" spans="2:32" ht="15.75">
      <c r="B41" s="13"/>
      <c r="C41" s="241"/>
      <c r="D41" s="374"/>
      <c r="E41" s="374"/>
      <c r="F41" s="375"/>
      <c r="G41" s="375"/>
      <c r="H41" s="237"/>
      <c r="I41" s="483"/>
      <c r="J41" s="483"/>
      <c r="K41" s="484"/>
      <c r="L41" s="484"/>
      <c r="M41" s="484"/>
      <c r="N41" s="484"/>
      <c r="O41" s="484"/>
      <c r="P41" s="484"/>
      <c r="Q41" s="484"/>
      <c r="R41" s="484"/>
      <c r="S41" s="484"/>
      <c r="T41" s="484"/>
      <c r="U41" s="484"/>
      <c r="V41" s="484"/>
      <c r="W41" s="484"/>
      <c r="X41" s="484"/>
      <c r="Y41" s="484"/>
      <c r="Z41" s="484"/>
      <c r="AA41" s="484"/>
      <c r="AB41" s="484"/>
      <c r="AC41" s="484"/>
      <c r="AD41" s="484"/>
      <c r="AE41" s="485"/>
      <c r="AF41" s="69"/>
    </row>
    <row r="42" spans="2:32" ht="15.75" customHeight="1">
      <c r="B42" s="13"/>
      <c r="C42" s="242"/>
      <c r="D42" s="349"/>
      <c r="E42" s="349"/>
      <c r="F42" s="350"/>
      <c r="G42" s="350"/>
      <c r="H42" s="235"/>
      <c r="I42" s="386"/>
      <c r="J42" s="386"/>
      <c r="K42" s="382"/>
      <c r="L42" s="382"/>
      <c r="M42" s="382"/>
      <c r="N42" s="382"/>
      <c r="O42" s="382"/>
      <c r="P42" s="382"/>
      <c r="Q42" s="382"/>
      <c r="R42" s="382"/>
      <c r="S42" s="382"/>
      <c r="T42" s="382"/>
      <c r="U42" s="382"/>
      <c r="V42" s="382"/>
      <c r="W42" s="382"/>
      <c r="X42" s="382"/>
      <c r="Y42" s="382"/>
      <c r="Z42" s="382"/>
      <c r="AA42" s="382"/>
      <c r="AB42" s="382"/>
      <c r="AC42" s="382"/>
      <c r="AD42" s="382"/>
      <c r="AE42" s="383"/>
      <c r="AF42" s="69"/>
    </row>
    <row r="43" spans="2:32" ht="15.75" customHeight="1">
      <c r="B43" s="13"/>
      <c r="C43" s="242"/>
      <c r="D43" s="349"/>
      <c r="E43" s="349"/>
      <c r="F43" s="350"/>
      <c r="G43" s="350"/>
      <c r="H43" s="235"/>
      <c r="I43" s="386"/>
      <c r="J43" s="386"/>
      <c r="K43" s="387"/>
      <c r="L43" s="387"/>
      <c r="M43" s="387"/>
      <c r="N43" s="387"/>
      <c r="O43" s="387"/>
      <c r="P43" s="387"/>
      <c r="Q43" s="387"/>
      <c r="R43" s="387"/>
      <c r="S43" s="387"/>
      <c r="T43" s="387"/>
      <c r="U43" s="387"/>
      <c r="V43" s="387"/>
      <c r="W43" s="387"/>
      <c r="X43" s="387"/>
      <c r="Y43" s="387"/>
      <c r="Z43" s="387"/>
      <c r="AA43" s="387"/>
      <c r="AB43" s="387"/>
      <c r="AC43" s="387"/>
      <c r="AD43" s="387"/>
      <c r="AE43" s="388"/>
      <c r="AF43" s="69"/>
    </row>
    <row r="44" spans="2:32" ht="15.75">
      <c r="B44" s="13"/>
      <c r="C44" s="242"/>
      <c r="D44" s="349"/>
      <c r="E44" s="349"/>
      <c r="F44" s="350"/>
      <c r="G44" s="350"/>
      <c r="H44" s="235"/>
      <c r="I44" s="386"/>
      <c r="J44" s="386"/>
      <c r="K44" s="387"/>
      <c r="L44" s="387"/>
      <c r="M44" s="387"/>
      <c r="N44" s="387"/>
      <c r="O44" s="387"/>
      <c r="P44" s="387"/>
      <c r="Q44" s="387"/>
      <c r="R44" s="387"/>
      <c r="S44" s="387"/>
      <c r="T44" s="387"/>
      <c r="U44" s="387"/>
      <c r="V44" s="387"/>
      <c r="W44" s="387"/>
      <c r="X44" s="387"/>
      <c r="Y44" s="387"/>
      <c r="Z44" s="387"/>
      <c r="AA44" s="387"/>
      <c r="AB44" s="387"/>
      <c r="AC44" s="387"/>
      <c r="AD44" s="387"/>
      <c r="AE44" s="388"/>
      <c r="AF44" s="69"/>
    </row>
    <row r="45" spans="2:32" ht="15.75">
      <c r="B45" s="13"/>
      <c r="C45" s="157"/>
      <c r="D45" s="379"/>
      <c r="E45" s="379"/>
      <c r="F45" s="350"/>
      <c r="G45" s="350"/>
      <c r="H45" s="155"/>
      <c r="I45" s="381"/>
      <c r="J45" s="381"/>
      <c r="K45" s="382"/>
      <c r="L45" s="382"/>
      <c r="M45" s="382"/>
      <c r="N45" s="382"/>
      <c r="O45" s="382"/>
      <c r="P45" s="382"/>
      <c r="Q45" s="382"/>
      <c r="R45" s="382"/>
      <c r="S45" s="382"/>
      <c r="T45" s="382"/>
      <c r="U45" s="382"/>
      <c r="V45" s="382"/>
      <c r="W45" s="382"/>
      <c r="X45" s="382"/>
      <c r="Y45" s="382"/>
      <c r="Z45" s="382"/>
      <c r="AA45" s="382"/>
      <c r="AB45" s="382"/>
      <c r="AC45" s="382"/>
      <c r="AD45" s="382"/>
      <c r="AE45" s="383"/>
      <c r="AF45" s="69"/>
    </row>
    <row r="46" spans="2:32" ht="16.5" thickBot="1">
      <c r="B46" s="13"/>
      <c r="C46" s="243"/>
      <c r="D46" s="361"/>
      <c r="E46" s="361"/>
      <c r="F46" s="476"/>
      <c r="G46" s="476"/>
      <c r="H46" s="244"/>
      <c r="I46" s="362"/>
      <c r="J46" s="362"/>
      <c r="K46" s="477"/>
      <c r="L46" s="477"/>
      <c r="M46" s="477"/>
      <c r="N46" s="477"/>
      <c r="O46" s="477"/>
      <c r="P46" s="477"/>
      <c r="Q46" s="477"/>
      <c r="R46" s="477"/>
      <c r="S46" s="477"/>
      <c r="T46" s="477"/>
      <c r="U46" s="477"/>
      <c r="V46" s="477"/>
      <c r="W46" s="477"/>
      <c r="X46" s="477"/>
      <c r="Y46" s="477"/>
      <c r="Z46" s="477"/>
      <c r="AA46" s="477"/>
      <c r="AB46" s="477"/>
      <c r="AC46" s="477"/>
      <c r="AD46" s="477"/>
      <c r="AE46" s="478"/>
      <c r="AF46" s="69"/>
    </row>
    <row r="47" spans="2:32" ht="5.25" customHeight="1" thickBot="1">
      <c r="B47" s="13"/>
      <c r="C47" s="12"/>
      <c r="D47" s="12"/>
      <c r="E47" s="12"/>
      <c r="F47" s="12"/>
      <c r="G47" s="12"/>
      <c r="H47" s="12"/>
      <c r="I47" s="20"/>
      <c r="J47" s="26"/>
      <c r="K47" s="12"/>
      <c r="L47" s="12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69"/>
    </row>
    <row r="48" spans="2:32" ht="32.25" thickBot="1">
      <c r="B48" s="13"/>
      <c r="C48" s="367" t="s">
        <v>132</v>
      </c>
      <c r="D48" s="368"/>
      <c r="E48" s="368"/>
      <c r="F48" s="368"/>
      <c r="G48" s="368"/>
      <c r="H48" s="368"/>
      <c r="I48" s="368"/>
      <c r="J48" s="368"/>
      <c r="K48" s="368"/>
      <c r="L48" s="368"/>
      <c r="M48" s="368"/>
      <c r="N48" s="368"/>
      <c r="O48" s="368"/>
      <c r="P48" s="368"/>
      <c r="Q48" s="368"/>
      <c r="R48" s="368"/>
      <c r="S48" s="368"/>
      <c r="T48" s="368"/>
      <c r="U48" s="368"/>
      <c r="V48" s="368"/>
      <c r="W48" s="368"/>
      <c r="X48" s="368"/>
      <c r="Y48" s="368"/>
      <c r="Z48" s="368"/>
      <c r="AA48" s="368"/>
      <c r="AB48" s="368"/>
      <c r="AC48" s="368"/>
      <c r="AD48" s="368"/>
      <c r="AE48" s="369"/>
      <c r="AF48" s="69"/>
    </row>
    <row r="49" spans="2:51" s="173" customFormat="1" ht="29.25" customHeight="1" thickBot="1">
      <c r="B49" s="197"/>
      <c r="C49" s="230" t="s">
        <v>19</v>
      </c>
      <c r="D49" s="370" t="s">
        <v>117</v>
      </c>
      <c r="E49" s="371"/>
      <c r="F49" s="372" t="s">
        <v>83</v>
      </c>
      <c r="G49" s="371"/>
      <c r="H49" s="233" t="s">
        <v>20</v>
      </c>
      <c r="I49" s="363" t="s">
        <v>14</v>
      </c>
      <c r="J49" s="364"/>
      <c r="K49" s="363" t="s">
        <v>21</v>
      </c>
      <c r="L49" s="373"/>
      <c r="M49" s="373"/>
      <c r="N49" s="373"/>
      <c r="O49" s="373"/>
      <c r="P49" s="373"/>
      <c r="Q49" s="373"/>
      <c r="R49" s="373"/>
      <c r="S49" s="373"/>
      <c r="T49" s="373"/>
      <c r="U49" s="373"/>
      <c r="V49" s="373"/>
      <c r="W49" s="373"/>
      <c r="X49" s="373"/>
      <c r="Y49" s="373"/>
      <c r="Z49" s="373"/>
      <c r="AA49" s="373"/>
      <c r="AB49" s="373"/>
      <c r="AC49" s="373"/>
      <c r="AD49" s="373"/>
      <c r="AE49" s="364"/>
      <c r="AF49" s="198"/>
      <c r="AO49"/>
      <c r="AP49"/>
      <c r="AQ49"/>
      <c r="AR49"/>
      <c r="AS49"/>
      <c r="AT49"/>
      <c r="AU49"/>
      <c r="AV49"/>
      <c r="AW49"/>
      <c r="AX49"/>
      <c r="AY49"/>
    </row>
    <row r="50" spans="2:51" ht="15.75">
      <c r="B50" s="13"/>
      <c r="C50" s="236"/>
      <c r="D50" s="374"/>
      <c r="E50" s="374"/>
      <c r="F50" s="375"/>
      <c r="G50" s="375"/>
      <c r="H50" s="237"/>
      <c r="I50" s="376"/>
      <c r="J50" s="376"/>
      <c r="K50" s="377"/>
      <c r="L50" s="377"/>
      <c r="M50" s="377"/>
      <c r="N50" s="377"/>
      <c r="O50" s="377"/>
      <c r="P50" s="377"/>
      <c r="Q50" s="377"/>
      <c r="R50" s="377"/>
      <c r="S50" s="377"/>
      <c r="T50" s="377"/>
      <c r="U50" s="377"/>
      <c r="V50" s="377"/>
      <c r="W50" s="377"/>
      <c r="X50" s="377"/>
      <c r="Y50" s="377"/>
      <c r="Z50" s="377"/>
      <c r="AA50" s="377"/>
      <c r="AB50" s="377"/>
      <c r="AC50" s="377"/>
      <c r="AD50" s="377"/>
      <c r="AE50" s="378"/>
      <c r="AF50" s="69"/>
    </row>
    <row r="51" spans="2:51" ht="15.75">
      <c r="B51" s="13"/>
      <c r="C51" s="238"/>
      <c r="D51" s="349"/>
      <c r="E51" s="349"/>
      <c r="F51" s="350"/>
      <c r="G51" s="350"/>
      <c r="H51" s="235"/>
      <c r="I51" s="365"/>
      <c r="J51" s="365"/>
      <c r="K51" s="351"/>
      <c r="L51" s="351"/>
      <c r="M51" s="351"/>
      <c r="N51" s="351"/>
      <c r="O51" s="351"/>
      <c r="P51" s="351"/>
      <c r="Q51" s="351"/>
      <c r="R51" s="351"/>
      <c r="S51" s="351"/>
      <c r="T51" s="351"/>
      <c r="U51" s="351"/>
      <c r="V51" s="351"/>
      <c r="W51" s="351"/>
      <c r="X51" s="351"/>
      <c r="Y51" s="351"/>
      <c r="Z51" s="351"/>
      <c r="AA51" s="351"/>
      <c r="AB51" s="351"/>
      <c r="AC51" s="351"/>
      <c r="AD51" s="351"/>
      <c r="AE51" s="352"/>
      <c r="AF51" s="69"/>
    </row>
    <row r="52" spans="2:51" ht="15.75">
      <c r="B52" s="13"/>
      <c r="C52" s="238"/>
      <c r="D52" s="349"/>
      <c r="E52" s="349"/>
      <c r="F52" s="350"/>
      <c r="G52" s="350"/>
      <c r="H52" s="235"/>
      <c r="I52" s="365"/>
      <c r="J52" s="365"/>
      <c r="K52" s="351"/>
      <c r="L52" s="351"/>
      <c r="M52" s="351"/>
      <c r="N52" s="351"/>
      <c r="O52" s="351"/>
      <c r="P52" s="351"/>
      <c r="Q52" s="351"/>
      <c r="R52" s="351"/>
      <c r="S52" s="351"/>
      <c r="T52" s="351"/>
      <c r="U52" s="351"/>
      <c r="V52" s="351"/>
      <c r="W52" s="351"/>
      <c r="X52" s="351"/>
      <c r="Y52" s="351"/>
      <c r="Z52" s="351"/>
      <c r="AA52" s="351"/>
      <c r="AB52" s="351"/>
      <c r="AC52" s="351"/>
      <c r="AD52" s="351"/>
      <c r="AE52" s="352"/>
      <c r="AF52" s="69"/>
      <c r="AO52" s="173"/>
      <c r="AP52" s="173"/>
      <c r="AQ52" s="173"/>
      <c r="AR52" s="173"/>
      <c r="AS52" s="173"/>
      <c r="AT52" s="173"/>
      <c r="AU52" s="173"/>
      <c r="AV52" s="173"/>
      <c r="AW52" s="173"/>
      <c r="AX52" s="173"/>
      <c r="AY52" s="173"/>
    </row>
    <row r="53" spans="2:51" ht="15.75">
      <c r="B53" s="13"/>
      <c r="C53" s="238"/>
      <c r="D53" s="349"/>
      <c r="E53" s="349"/>
      <c r="F53" s="350"/>
      <c r="G53" s="350"/>
      <c r="H53" s="235"/>
      <c r="I53" s="365"/>
      <c r="J53" s="365"/>
      <c r="K53" s="351"/>
      <c r="L53" s="351"/>
      <c r="M53" s="351"/>
      <c r="N53" s="351"/>
      <c r="O53" s="351"/>
      <c r="P53" s="351"/>
      <c r="Q53" s="351"/>
      <c r="R53" s="351"/>
      <c r="S53" s="351"/>
      <c r="T53" s="351"/>
      <c r="U53" s="351"/>
      <c r="V53" s="351"/>
      <c r="W53" s="351"/>
      <c r="X53" s="351"/>
      <c r="Y53" s="351"/>
      <c r="Z53" s="351"/>
      <c r="AA53" s="351"/>
      <c r="AB53" s="351"/>
      <c r="AC53" s="351"/>
      <c r="AD53" s="351"/>
      <c r="AE53" s="352"/>
      <c r="AF53" s="69"/>
    </row>
    <row r="54" spans="2:51" ht="15.75">
      <c r="B54" s="13"/>
      <c r="C54" s="238"/>
      <c r="D54" s="349"/>
      <c r="E54" s="349"/>
      <c r="F54" s="350"/>
      <c r="G54" s="350"/>
      <c r="H54" s="235"/>
      <c r="I54" s="365"/>
      <c r="J54" s="365"/>
      <c r="K54" s="351"/>
      <c r="L54" s="351"/>
      <c r="M54" s="351"/>
      <c r="N54" s="351"/>
      <c r="O54" s="351"/>
      <c r="P54" s="351"/>
      <c r="Q54" s="351"/>
      <c r="R54" s="351"/>
      <c r="S54" s="351"/>
      <c r="T54" s="351"/>
      <c r="U54" s="351"/>
      <c r="V54" s="351"/>
      <c r="W54" s="351"/>
      <c r="X54" s="351"/>
      <c r="Y54" s="351"/>
      <c r="Z54" s="351"/>
      <c r="AA54" s="351"/>
      <c r="AB54" s="351"/>
      <c r="AC54" s="351"/>
      <c r="AD54" s="351"/>
      <c r="AE54" s="352"/>
      <c r="AF54" s="69"/>
    </row>
    <row r="55" spans="2:51" ht="15.75">
      <c r="B55" s="13"/>
      <c r="C55" s="238"/>
      <c r="D55" s="349"/>
      <c r="E55" s="349"/>
      <c r="F55" s="350"/>
      <c r="G55" s="350"/>
      <c r="H55" s="235"/>
      <c r="I55" s="365"/>
      <c r="J55" s="365"/>
      <c r="K55" s="351"/>
      <c r="L55" s="351"/>
      <c r="M55" s="351"/>
      <c r="N55" s="351"/>
      <c r="O55" s="351"/>
      <c r="P55" s="351"/>
      <c r="Q55" s="351"/>
      <c r="R55" s="351"/>
      <c r="S55" s="351"/>
      <c r="T55" s="351"/>
      <c r="U55" s="351"/>
      <c r="V55" s="351"/>
      <c r="W55" s="351"/>
      <c r="X55" s="351"/>
      <c r="Y55" s="351"/>
      <c r="Z55" s="351"/>
      <c r="AA55" s="351"/>
      <c r="AB55" s="351"/>
      <c r="AC55" s="351"/>
      <c r="AD55" s="351"/>
      <c r="AE55" s="352"/>
      <c r="AF55" s="69"/>
    </row>
    <row r="56" spans="2:51" ht="15.75">
      <c r="B56" s="13"/>
      <c r="C56" s="238"/>
      <c r="D56" s="349"/>
      <c r="E56" s="349"/>
      <c r="F56" s="350"/>
      <c r="G56" s="350"/>
      <c r="H56" s="235"/>
      <c r="I56" s="365"/>
      <c r="J56" s="365"/>
      <c r="K56" s="351"/>
      <c r="L56" s="351"/>
      <c r="M56" s="351"/>
      <c r="N56" s="351"/>
      <c r="O56" s="351"/>
      <c r="P56" s="351"/>
      <c r="Q56" s="351"/>
      <c r="R56" s="351"/>
      <c r="S56" s="351"/>
      <c r="T56" s="351"/>
      <c r="U56" s="351"/>
      <c r="V56" s="351"/>
      <c r="W56" s="351"/>
      <c r="X56" s="351"/>
      <c r="Y56" s="351"/>
      <c r="Z56" s="351"/>
      <c r="AA56" s="351"/>
      <c r="AB56" s="351"/>
      <c r="AC56" s="351"/>
      <c r="AD56" s="351"/>
      <c r="AE56" s="352"/>
      <c r="AF56" s="69"/>
    </row>
    <row r="57" spans="2:51" ht="16.5" thickBot="1">
      <c r="B57" s="13"/>
      <c r="C57" s="239"/>
      <c r="D57" s="353"/>
      <c r="E57" s="353"/>
      <c r="F57" s="354"/>
      <c r="G57" s="354"/>
      <c r="H57" s="240"/>
      <c r="I57" s="366"/>
      <c r="J57" s="366"/>
      <c r="K57" s="355"/>
      <c r="L57" s="355"/>
      <c r="M57" s="355"/>
      <c r="N57" s="355"/>
      <c r="O57" s="355"/>
      <c r="P57" s="355"/>
      <c r="Q57" s="355"/>
      <c r="R57" s="355"/>
      <c r="S57" s="355"/>
      <c r="T57" s="355"/>
      <c r="U57" s="355"/>
      <c r="V57" s="355"/>
      <c r="W57" s="355"/>
      <c r="X57" s="355"/>
      <c r="Y57" s="355"/>
      <c r="Z57" s="355"/>
      <c r="AA57" s="355"/>
      <c r="AB57" s="355"/>
      <c r="AC57" s="355"/>
      <c r="AD57" s="355"/>
      <c r="AE57" s="356"/>
      <c r="AF57" s="69"/>
    </row>
    <row r="58" spans="2:51" ht="7.5" customHeight="1" thickBot="1">
      <c r="B58" s="13"/>
      <c r="C58" s="12"/>
      <c r="D58" s="12"/>
      <c r="E58" s="12"/>
      <c r="F58" s="12"/>
      <c r="G58" s="12"/>
      <c r="H58" s="12"/>
      <c r="I58" s="20"/>
      <c r="J58" s="26"/>
      <c r="K58" s="12"/>
      <c r="L58" s="12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69"/>
    </row>
    <row r="59" spans="2:51" ht="32.25" customHeight="1" thickBot="1">
      <c r="B59" s="13"/>
      <c r="C59" s="367" t="s">
        <v>23</v>
      </c>
      <c r="D59" s="368"/>
      <c r="E59" s="368"/>
      <c r="F59" s="368"/>
      <c r="G59" s="368"/>
      <c r="H59" s="368"/>
      <c r="I59" s="368"/>
      <c r="J59" s="368"/>
      <c r="K59" s="368"/>
      <c r="L59" s="368"/>
      <c r="M59" s="368"/>
      <c r="N59" s="368"/>
      <c r="O59" s="368"/>
      <c r="P59" s="368"/>
      <c r="Q59" s="368"/>
      <c r="R59" s="368"/>
      <c r="S59" s="368"/>
      <c r="T59" s="368"/>
      <c r="U59" s="368"/>
      <c r="V59" s="368"/>
      <c r="W59" s="368"/>
      <c r="X59" s="368"/>
      <c r="Y59" s="368"/>
      <c r="Z59" s="368"/>
      <c r="AA59" s="368"/>
      <c r="AB59" s="368"/>
      <c r="AC59" s="368"/>
      <c r="AD59" s="368"/>
      <c r="AE59" s="369"/>
      <c r="AF59" s="69"/>
    </row>
    <row r="60" spans="2:51" ht="15" customHeight="1">
      <c r="B60" s="13"/>
      <c r="C60" s="479"/>
      <c r="D60" s="480"/>
      <c r="E60" s="480"/>
      <c r="F60" s="480"/>
      <c r="G60" s="480"/>
      <c r="H60" s="480"/>
      <c r="I60" s="480"/>
      <c r="J60" s="480"/>
      <c r="K60" s="480"/>
      <c r="L60" s="480"/>
      <c r="M60" s="480"/>
      <c r="N60" s="480"/>
      <c r="O60" s="480"/>
      <c r="P60" s="480"/>
      <c r="Q60" s="480"/>
      <c r="R60" s="480"/>
      <c r="S60" s="480"/>
      <c r="T60" s="480"/>
      <c r="U60" s="480"/>
      <c r="V60" s="480"/>
      <c r="W60" s="480"/>
      <c r="X60" s="480"/>
      <c r="Y60" s="480"/>
      <c r="Z60" s="480"/>
      <c r="AA60" s="480"/>
      <c r="AB60" s="480"/>
      <c r="AC60" s="480"/>
      <c r="AD60" s="480"/>
      <c r="AE60" s="481"/>
      <c r="AF60" s="69"/>
    </row>
    <row r="61" spans="2:51" ht="15" customHeight="1">
      <c r="B61" s="13"/>
      <c r="C61" s="472"/>
      <c r="D61" s="473"/>
      <c r="E61" s="473"/>
      <c r="F61" s="473"/>
      <c r="G61" s="473"/>
      <c r="H61" s="473"/>
      <c r="I61" s="473"/>
      <c r="J61" s="473"/>
      <c r="K61" s="473"/>
      <c r="L61" s="474"/>
      <c r="M61" s="474"/>
      <c r="N61" s="474"/>
      <c r="O61" s="474"/>
      <c r="P61" s="474"/>
      <c r="Q61" s="474"/>
      <c r="R61" s="474"/>
      <c r="S61" s="474"/>
      <c r="T61" s="474"/>
      <c r="U61" s="474"/>
      <c r="V61" s="474"/>
      <c r="W61" s="474"/>
      <c r="X61" s="474"/>
      <c r="Y61" s="474"/>
      <c r="Z61" s="474"/>
      <c r="AA61" s="474"/>
      <c r="AB61" s="474"/>
      <c r="AC61" s="474"/>
      <c r="AD61" s="474"/>
      <c r="AE61" s="475"/>
      <c r="AF61" s="69"/>
    </row>
    <row r="62" spans="2:51" ht="15" customHeight="1">
      <c r="B62" s="13"/>
      <c r="C62" s="472"/>
      <c r="D62" s="473"/>
      <c r="E62" s="473"/>
      <c r="F62" s="473"/>
      <c r="G62" s="473"/>
      <c r="H62" s="473"/>
      <c r="I62" s="473"/>
      <c r="J62" s="473"/>
      <c r="K62" s="473"/>
      <c r="L62" s="474"/>
      <c r="M62" s="474"/>
      <c r="N62" s="474"/>
      <c r="O62" s="474"/>
      <c r="P62" s="474"/>
      <c r="Q62" s="474"/>
      <c r="R62" s="474"/>
      <c r="S62" s="474"/>
      <c r="T62" s="474"/>
      <c r="U62" s="474"/>
      <c r="V62" s="474"/>
      <c r="W62" s="474"/>
      <c r="X62" s="474"/>
      <c r="Y62" s="474"/>
      <c r="Z62" s="474"/>
      <c r="AA62" s="474"/>
      <c r="AB62" s="474"/>
      <c r="AC62" s="474"/>
      <c r="AD62" s="474"/>
      <c r="AE62" s="475"/>
      <c r="AF62" s="69"/>
    </row>
    <row r="63" spans="2:51" ht="15" customHeight="1">
      <c r="B63" s="13"/>
      <c r="C63" s="472"/>
      <c r="D63" s="473"/>
      <c r="E63" s="473"/>
      <c r="F63" s="473"/>
      <c r="G63" s="473"/>
      <c r="H63" s="473"/>
      <c r="I63" s="473"/>
      <c r="J63" s="473"/>
      <c r="K63" s="473"/>
      <c r="L63" s="474" t="s">
        <v>28</v>
      </c>
      <c r="M63" s="474"/>
      <c r="N63" s="474"/>
      <c r="O63" s="474"/>
      <c r="P63" s="474"/>
      <c r="Q63" s="474"/>
      <c r="R63" s="474"/>
      <c r="S63" s="474"/>
      <c r="T63" s="474"/>
      <c r="U63" s="474"/>
      <c r="V63" s="474"/>
      <c r="W63" s="474"/>
      <c r="X63" s="474"/>
      <c r="Y63" s="474"/>
      <c r="Z63" s="474"/>
      <c r="AA63" s="474"/>
      <c r="AB63" s="474"/>
      <c r="AC63" s="474"/>
      <c r="AD63" s="474"/>
      <c r="AE63" s="475"/>
      <c r="AF63" s="69"/>
    </row>
    <row r="64" spans="2:51" ht="15" customHeight="1">
      <c r="B64" s="13"/>
      <c r="C64" s="472"/>
      <c r="D64" s="473"/>
      <c r="E64" s="473"/>
      <c r="F64" s="473"/>
      <c r="G64" s="473"/>
      <c r="H64" s="473"/>
      <c r="I64" s="473"/>
      <c r="J64" s="473"/>
      <c r="K64" s="473"/>
      <c r="L64" s="474"/>
      <c r="M64" s="474"/>
      <c r="N64" s="474"/>
      <c r="O64" s="474"/>
      <c r="P64" s="474"/>
      <c r="Q64" s="474"/>
      <c r="R64" s="474"/>
      <c r="S64" s="474"/>
      <c r="T64" s="474"/>
      <c r="U64" s="474"/>
      <c r="V64" s="474"/>
      <c r="W64" s="474"/>
      <c r="X64" s="474"/>
      <c r="Y64" s="474"/>
      <c r="Z64" s="474"/>
      <c r="AA64" s="474"/>
      <c r="AB64" s="474"/>
      <c r="AC64" s="474"/>
      <c r="AD64" s="474"/>
      <c r="AE64" s="475"/>
      <c r="AF64" s="69"/>
    </row>
    <row r="65" spans="2:32" ht="15" customHeight="1">
      <c r="B65" s="13"/>
      <c r="C65" s="472"/>
      <c r="D65" s="473"/>
      <c r="E65" s="473"/>
      <c r="F65" s="473"/>
      <c r="G65" s="473"/>
      <c r="H65" s="473"/>
      <c r="I65" s="473"/>
      <c r="J65" s="473"/>
      <c r="K65" s="473"/>
      <c r="L65" s="474" t="s">
        <v>29</v>
      </c>
      <c r="M65" s="474"/>
      <c r="N65" s="474"/>
      <c r="O65" s="474"/>
      <c r="P65" s="474"/>
      <c r="Q65" s="474"/>
      <c r="R65" s="474"/>
      <c r="S65" s="474"/>
      <c r="T65" s="474"/>
      <c r="U65" s="474"/>
      <c r="V65" s="474"/>
      <c r="W65" s="474"/>
      <c r="X65" s="474"/>
      <c r="Y65" s="474"/>
      <c r="Z65" s="474"/>
      <c r="AA65" s="474"/>
      <c r="AB65" s="474"/>
      <c r="AC65" s="474"/>
      <c r="AD65" s="474"/>
      <c r="AE65" s="475"/>
      <c r="AF65" s="69"/>
    </row>
    <row r="66" spans="2:32" ht="15" customHeight="1">
      <c r="B66" s="13"/>
      <c r="C66" s="472"/>
      <c r="D66" s="473"/>
      <c r="E66" s="473"/>
      <c r="F66" s="473"/>
      <c r="G66" s="473"/>
      <c r="H66" s="473"/>
      <c r="I66" s="473"/>
      <c r="J66" s="473"/>
      <c r="K66" s="473"/>
      <c r="L66" s="474"/>
      <c r="M66" s="474"/>
      <c r="N66" s="474"/>
      <c r="O66" s="474"/>
      <c r="P66" s="474"/>
      <c r="Q66" s="474"/>
      <c r="R66" s="474"/>
      <c r="S66" s="474"/>
      <c r="T66" s="474"/>
      <c r="U66" s="474"/>
      <c r="V66" s="474"/>
      <c r="W66" s="474"/>
      <c r="X66" s="474"/>
      <c r="Y66" s="474"/>
      <c r="Z66" s="474"/>
      <c r="AA66" s="474"/>
      <c r="AB66" s="474"/>
      <c r="AC66" s="474"/>
      <c r="AD66" s="474"/>
      <c r="AE66" s="475"/>
      <c r="AF66" s="69"/>
    </row>
    <row r="67" spans="2:32" ht="15" customHeight="1">
      <c r="B67" s="13"/>
      <c r="C67" s="472"/>
      <c r="D67" s="473"/>
      <c r="E67" s="473"/>
      <c r="F67" s="473"/>
      <c r="G67" s="473"/>
      <c r="H67" s="473"/>
      <c r="I67" s="473"/>
      <c r="J67" s="473"/>
      <c r="K67" s="473"/>
      <c r="L67" s="474" t="s">
        <v>29</v>
      </c>
      <c r="M67" s="474"/>
      <c r="N67" s="474"/>
      <c r="O67" s="474"/>
      <c r="P67" s="474"/>
      <c r="Q67" s="474"/>
      <c r="R67" s="474"/>
      <c r="S67" s="474"/>
      <c r="T67" s="474"/>
      <c r="U67" s="474"/>
      <c r="V67" s="474"/>
      <c r="W67" s="474"/>
      <c r="X67" s="474"/>
      <c r="Y67" s="474"/>
      <c r="Z67" s="474"/>
      <c r="AA67" s="474"/>
      <c r="AB67" s="474"/>
      <c r="AC67" s="474"/>
      <c r="AD67" s="474"/>
      <c r="AE67" s="475"/>
      <c r="AF67" s="69"/>
    </row>
    <row r="68" spans="2:32" ht="15" customHeight="1" thickBot="1">
      <c r="B68" s="13"/>
      <c r="C68" s="467"/>
      <c r="D68" s="468"/>
      <c r="E68" s="468"/>
      <c r="F68" s="468"/>
      <c r="G68" s="468"/>
      <c r="H68" s="468"/>
      <c r="I68" s="468"/>
      <c r="J68" s="468"/>
      <c r="K68" s="468"/>
      <c r="L68" s="469"/>
      <c r="M68" s="469"/>
      <c r="N68" s="469"/>
      <c r="O68" s="469"/>
      <c r="P68" s="469"/>
      <c r="Q68" s="469"/>
      <c r="R68" s="469"/>
      <c r="S68" s="469"/>
      <c r="T68" s="469"/>
      <c r="U68" s="469"/>
      <c r="V68" s="469"/>
      <c r="W68" s="469"/>
      <c r="X68" s="469"/>
      <c r="Y68" s="469"/>
      <c r="Z68" s="469"/>
      <c r="AA68" s="469"/>
      <c r="AB68" s="469"/>
      <c r="AC68" s="469"/>
      <c r="AD68" s="469"/>
      <c r="AE68" s="470"/>
      <c r="AF68" s="69"/>
    </row>
    <row r="69" spans="2:32" ht="6.75" customHeight="1" thickBot="1">
      <c r="B69" s="14"/>
      <c r="C69" s="199"/>
      <c r="D69" s="199"/>
      <c r="E69" s="199"/>
      <c r="F69" s="199"/>
      <c r="G69" s="199"/>
      <c r="H69" s="199"/>
      <c r="I69" s="199"/>
      <c r="J69" s="199"/>
      <c r="K69" s="199"/>
      <c r="L69" s="200"/>
      <c r="M69" s="200"/>
      <c r="N69" s="200"/>
      <c r="O69" s="200"/>
      <c r="P69" s="200"/>
      <c r="Q69" s="200"/>
      <c r="R69" s="200"/>
      <c r="S69" s="200"/>
      <c r="T69" s="200"/>
      <c r="U69" s="200"/>
      <c r="V69" s="200"/>
      <c r="W69" s="200"/>
      <c r="X69" s="200"/>
      <c r="Y69" s="200"/>
      <c r="Z69" s="200"/>
      <c r="AA69" s="200"/>
      <c r="AB69" s="200"/>
      <c r="AC69" s="200"/>
      <c r="AD69" s="200"/>
      <c r="AE69" s="200"/>
      <c r="AF69" s="116"/>
    </row>
    <row r="70" spans="2:32" ht="24.75" customHeight="1">
      <c r="I70"/>
      <c r="J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</row>
    <row r="71" spans="2:32">
      <c r="C71" s="43" t="s">
        <v>49</v>
      </c>
      <c r="D71" t="s">
        <v>59</v>
      </c>
      <c r="G71" t="s">
        <v>70</v>
      </c>
    </row>
    <row r="72" spans="2:32">
      <c r="C72" s="43" t="s">
        <v>48</v>
      </c>
      <c r="D72" t="s">
        <v>60</v>
      </c>
      <c r="G72" t="s">
        <v>71</v>
      </c>
    </row>
    <row r="73" spans="2:32">
      <c r="C73" s="43" t="s">
        <v>51</v>
      </c>
      <c r="D73" t="s">
        <v>61</v>
      </c>
      <c r="G73" t="s">
        <v>91</v>
      </c>
    </row>
    <row r="74" spans="2:32">
      <c r="C74" s="43" t="s">
        <v>18</v>
      </c>
      <c r="D74" t="s">
        <v>62</v>
      </c>
      <c r="G74" t="s">
        <v>126</v>
      </c>
    </row>
    <row r="75" spans="2:32">
      <c r="C75" s="43" t="s">
        <v>53</v>
      </c>
      <c r="D75" t="s">
        <v>63</v>
      </c>
      <c r="G75" t="s">
        <v>73</v>
      </c>
    </row>
    <row r="76" spans="2:32">
      <c r="C76" s="43" t="s">
        <v>56</v>
      </c>
      <c r="D76" t="s">
        <v>64</v>
      </c>
      <c r="G76" t="s">
        <v>127</v>
      </c>
    </row>
    <row r="77" spans="2:32">
      <c r="C77" s="43" t="s">
        <v>50</v>
      </c>
      <c r="D77" t="s">
        <v>65</v>
      </c>
      <c r="G77" t="s">
        <v>128</v>
      </c>
    </row>
    <row r="78" spans="2:32">
      <c r="C78" s="43" t="s">
        <v>52</v>
      </c>
      <c r="D78" t="s">
        <v>66</v>
      </c>
      <c r="G78" t="s">
        <v>129</v>
      </c>
    </row>
    <row r="79" spans="2:32">
      <c r="C79" s="43" t="s">
        <v>58</v>
      </c>
      <c r="D79" t="s">
        <v>67</v>
      </c>
      <c r="G79" t="s">
        <v>130</v>
      </c>
    </row>
    <row r="80" spans="2:32">
      <c r="C80" s="43" t="s">
        <v>54</v>
      </c>
      <c r="D80" t="s">
        <v>68</v>
      </c>
      <c r="G80" t="s">
        <v>79</v>
      </c>
    </row>
    <row r="81" spans="3:7">
      <c r="C81" s="43" t="s">
        <v>55</v>
      </c>
      <c r="D81" t="s">
        <v>69</v>
      </c>
      <c r="G81" t="s">
        <v>80</v>
      </c>
    </row>
    <row r="82" spans="3:7">
      <c r="C82" s="43" t="s">
        <v>57</v>
      </c>
      <c r="D82" t="s">
        <v>15</v>
      </c>
      <c r="G82" t="s">
        <v>131</v>
      </c>
    </row>
  </sheetData>
  <protectedRanges>
    <protectedRange algorithmName="SHA-512" hashValue="wZqtwUr85rmSAy7JFUSkS1XK5PfOLoR8CJClCb4V+bnpJh1QJKh4gFhnrkK/b5iVLbr4jCqblZCepjNKPvf/NQ==" saltValue="dCOGZItV8bDtP67eKZpw9w==" spinCount="100000" sqref="V17:V26" name="Rango1_1_1"/>
  </protectedRanges>
  <dataConsolidate/>
  <mergeCells count="210">
    <mergeCell ref="C60:K60"/>
    <mergeCell ref="L60:AE60"/>
    <mergeCell ref="C61:K61"/>
    <mergeCell ref="L61:AE61"/>
    <mergeCell ref="AH15:AH16"/>
    <mergeCell ref="AI15:AI16"/>
    <mergeCell ref="AJ15:AJ16"/>
    <mergeCell ref="AK15:AK16"/>
    <mergeCell ref="I44:J44"/>
    <mergeCell ref="K44:AE44"/>
    <mergeCell ref="I41:J41"/>
    <mergeCell ref="K41:AE41"/>
    <mergeCell ref="D31:E31"/>
    <mergeCell ref="F31:G31"/>
    <mergeCell ref="I31:J31"/>
    <mergeCell ref="K31:AE31"/>
    <mergeCell ref="D32:E32"/>
    <mergeCell ref="F32:G32"/>
    <mergeCell ref="I32:J32"/>
    <mergeCell ref="K32:AE32"/>
    <mergeCell ref="D33:E33"/>
    <mergeCell ref="F33:G33"/>
    <mergeCell ref="I33:J33"/>
    <mergeCell ref="K33:AE33"/>
    <mergeCell ref="AL15:AL16"/>
    <mergeCell ref="AM15:AM16"/>
    <mergeCell ref="C68:K68"/>
    <mergeCell ref="L68:AE68"/>
    <mergeCell ref="I10:K10"/>
    <mergeCell ref="C65:K65"/>
    <mergeCell ref="L65:AE65"/>
    <mergeCell ref="C66:K66"/>
    <mergeCell ref="L66:AE66"/>
    <mergeCell ref="C67:K67"/>
    <mergeCell ref="L67:AE67"/>
    <mergeCell ref="C62:K62"/>
    <mergeCell ref="L62:AE62"/>
    <mergeCell ref="C63:K63"/>
    <mergeCell ref="L63:AE63"/>
    <mergeCell ref="C64:K64"/>
    <mergeCell ref="L64:AE64"/>
    <mergeCell ref="F46:G46"/>
    <mergeCell ref="K46:AE46"/>
    <mergeCell ref="C59:AE59"/>
    <mergeCell ref="D34:E34"/>
    <mergeCell ref="F34:G34"/>
    <mergeCell ref="I34:J34"/>
    <mergeCell ref="K34:AE34"/>
    <mergeCell ref="C29:AE29"/>
    <mergeCell ref="D30:E30"/>
    <mergeCell ref="F30:G30"/>
    <mergeCell ref="I30:J30"/>
    <mergeCell ref="K30:AE30"/>
    <mergeCell ref="M22:O22"/>
    <mergeCell ref="R22:U22"/>
    <mergeCell ref="C24:F24"/>
    <mergeCell ref="M25:O25"/>
    <mergeCell ref="R25:U25"/>
    <mergeCell ref="R26:U26"/>
    <mergeCell ref="AE26:AF26"/>
    <mergeCell ref="C25:E25"/>
    <mergeCell ref="C26:E26"/>
    <mergeCell ref="H23:J23"/>
    <mergeCell ref="H24:J24"/>
    <mergeCell ref="H16:J16"/>
    <mergeCell ref="C17:E17"/>
    <mergeCell ref="H17:J17"/>
    <mergeCell ref="M17:O17"/>
    <mergeCell ref="R17:U17"/>
    <mergeCell ref="C18:E18"/>
    <mergeCell ref="H18:J18"/>
    <mergeCell ref="M18:O18"/>
    <mergeCell ref="R18:U18"/>
    <mergeCell ref="Y12:AD12"/>
    <mergeCell ref="C13:E13"/>
    <mergeCell ref="C15:F15"/>
    <mergeCell ref="H15:K15"/>
    <mergeCell ref="M15:P15"/>
    <mergeCell ref="R15:AD15"/>
    <mergeCell ref="C11:E11"/>
    <mergeCell ref="R11:T11"/>
    <mergeCell ref="U11:V11"/>
    <mergeCell ref="W11:X11"/>
    <mergeCell ref="Y11:AD11"/>
    <mergeCell ref="H12:I12"/>
    <mergeCell ref="J12:M12"/>
    <mergeCell ref="R12:T12"/>
    <mergeCell ref="U12:V12"/>
    <mergeCell ref="W12:X12"/>
    <mergeCell ref="H3:S5"/>
    <mergeCell ref="T3:AE5"/>
    <mergeCell ref="H7:H8"/>
    <mergeCell ref="C8:E8"/>
    <mergeCell ref="M8:P8"/>
    <mergeCell ref="R8:AD8"/>
    <mergeCell ref="Y9:AD9"/>
    <mergeCell ref="C10:E10"/>
    <mergeCell ref="M10:N10"/>
    <mergeCell ref="O10:P10"/>
    <mergeCell ref="R10:T10"/>
    <mergeCell ref="U10:V10"/>
    <mergeCell ref="W10:X10"/>
    <mergeCell ref="Y10:AD10"/>
    <mergeCell ref="C9:E9"/>
    <mergeCell ref="M9:N9"/>
    <mergeCell ref="O9:P9"/>
    <mergeCell ref="R9:T9"/>
    <mergeCell ref="U9:V9"/>
    <mergeCell ref="W9:X9"/>
    <mergeCell ref="C19:E19"/>
    <mergeCell ref="H19:J19"/>
    <mergeCell ref="M19:O19"/>
    <mergeCell ref="R19:U19"/>
    <mergeCell ref="C20:E20"/>
    <mergeCell ref="H20:J20"/>
    <mergeCell ref="M20:O20"/>
    <mergeCell ref="D35:E35"/>
    <mergeCell ref="F35:G35"/>
    <mergeCell ref="I35:J35"/>
    <mergeCell ref="K35:AE35"/>
    <mergeCell ref="R20:U20"/>
    <mergeCell ref="C23:E23"/>
    <mergeCell ref="H25:J25"/>
    <mergeCell ref="M23:O23"/>
    <mergeCell ref="R23:U23"/>
    <mergeCell ref="M24:O24"/>
    <mergeCell ref="R24:U24"/>
    <mergeCell ref="C21:E21"/>
    <mergeCell ref="H21:J21"/>
    <mergeCell ref="M21:O21"/>
    <mergeCell ref="R21:U21"/>
    <mergeCell ref="C22:E22"/>
    <mergeCell ref="H22:J22"/>
    <mergeCell ref="AE17:AF17"/>
    <mergeCell ref="AE18:AF18"/>
    <mergeCell ref="AE19:AF19"/>
    <mergeCell ref="AE20:AF20"/>
    <mergeCell ref="AE21:AF21"/>
    <mergeCell ref="AE22:AF22"/>
    <mergeCell ref="AE23:AF23"/>
    <mergeCell ref="AE24:AF24"/>
    <mergeCell ref="AE25:AF25"/>
    <mergeCell ref="D36:E36"/>
    <mergeCell ref="F36:G36"/>
    <mergeCell ref="I36:J36"/>
    <mergeCell ref="K36:AE36"/>
    <mergeCell ref="F45:G45"/>
    <mergeCell ref="K45:AE45"/>
    <mergeCell ref="D37:E37"/>
    <mergeCell ref="K37:AE37"/>
    <mergeCell ref="C39:AE39"/>
    <mergeCell ref="D40:E40"/>
    <mergeCell ref="F40:G40"/>
    <mergeCell ref="I40:J40"/>
    <mergeCell ref="K40:AE40"/>
    <mergeCell ref="D45:E45"/>
    <mergeCell ref="I45:J45"/>
    <mergeCell ref="D42:E42"/>
    <mergeCell ref="D41:E41"/>
    <mergeCell ref="F41:G41"/>
    <mergeCell ref="D43:E43"/>
    <mergeCell ref="D44:E44"/>
    <mergeCell ref="I42:J42"/>
    <mergeCell ref="K42:AE42"/>
    <mergeCell ref="I43:J43"/>
    <mergeCell ref="K43:AE43"/>
    <mergeCell ref="I52:J52"/>
    <mergeCell ref="I53:J53"/>
    <mergeCell ref="I54:J54"/>
    <mergeCell ref="I55:J55"/>
    <mergeCell ref="I56:J56"/>
    <mergeCell ref="I57:J57"/>
    <mergeCell ref="C48:AE48"/>
    <mergeCell ref="D49:E49"/>
    <mergeCell ref="F49:G49"/>
    <mergeCell ref="K49:AE49"/>
    <mergeCell ref="D50:E50"/>
    <mergeCell ref="F50:G50"/>
    <mergeCell ref="I50:J50"/>
    <mergeCell ref="K50:AE50"/>
    <mergeCell ref="K51:AE51"/>
    <mergeCell ref="D52:E52"/>
    <mergeCell ref="F52:G52"/>
    <mergeCell ref="K52:AE52"/>
    <mergeCell ref="D53:E53"/>
    <mergeCell ref="F53:G53"/>
    <mergeCell ref="K53:AE53"/>
    <mergeCell ref="D54:E54"/>
    <mergeCell ref="F54:G54"/>
    <mergeCell ref="K54:AE54"/>
    <mergeCell ref="F37:G37"/>
    <mergeCell ref="I37:J37"/>
    <mergeCell ref="F42:G42"/>
    <mergeCell ref="F43:G43"/>
    <mergeCell ref="F44:G44"/>
    <mergeCell ref="D46:E46"/>
    <mergeCell ref="I46:J46"/>
    <mergeCell ref="D51:E51"/>
    <mergeCell ref="F51:G51"/>
    <mergeCell ref="I49:J49"/>
    <mergeCell ref="I51:J51"/>
    <mergeCell ref="D55:E55"/>
    <mergeCell ref="F55:G55"/>
    <mergeCell ref="K55:AE55"/>
    <mergeCell ref="D56:E56"/>
    <mergeCell ref="F56:G56"/>
    <mergeCell ref="K56:AE56"/>
    <mergeCell ref="D57:E57"/>
    <mergeCell ref="F57:G57"/>
    <mergeCell ref="K57:AE57"/>
  </mergeCells>
  <conditionalFormatting sqref="W17:AC26">
    <cfRule type="cellIs" dxfId="7" priority="2" operator="equal">
      <formula>0</formula>
    </cfRule>
  </conditionalFormatting>
  <conditionalFormatting sqref="AK17:AK26">
    <cfRule type="cellIs" dxfId="6" priority="1" operator="lessThan">
      <formula>0</formula>
    </cfRule>
  </conditionalFormatting>
  <dataValidations disablePrompts="1" count="1">
    <dataValidation type="list" allowBlank="1" showInputMessage="1" showErrorMessage="1" sqref="I10:K10">
      <formula1>$AL$3:$AL$8</formula1>
    </dataValidation>
  </dataValidations>
  <printOptions horizontalCentered="1" verticalCentered="1"/>
  <pageMargins left="0" right="0" top="0" bottom="0" header="0.31496062992125984" footer="0.31496062992125984"/>
  <pageSetup scale="65" orientation="landscape" r:id="rId1"/>
  <ignoredErrors>
    <ignoredError sqref="AC26 AC17:AC25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Y37"/>
  <sheetViews>
    <sheetView showGridLines="0" zoomScale="80" zoomScaleNormal="80" workbookViewId="0">
      <selection activeCell="F32" sqref="F32"/>
    </sheetView>
  </sheetViews>
  <sheetFormatPr baseColWidth="10" defaultRowHeight="15"/>
  <cols>
    <col min="1" max="1" width="1.85546875" customWidth="1"/>
    <col min="2" max="2" width="13.7109375" customWidth="1"/>
    <col min="3" max="3" width="15" customWidth="1"/>
    <col min="4" max="4" width="12" style="16" customWidth="1"/>
    <col min="5" max="5" width="18.85546875" style="22" customWidth="1"/>
    <col min="6" max="6" width="32.140625" style="22" customWidth="1"/>
    <col min="7" max="7" width="12.5703125" customWidth="1"/>
    <col min="8" max="8" width="5.28515625" customWidth="1"/>
    <col min="9" max="9" width="8.140625" style="28" customWidth="1"/>
    <col min="10" max="10" width="12.140625" style="28" customWidth="1"/>
    <col min="11" max="11" width="11.42578125" style="28"/>
    <col min="12" max="12" width="10.28515625" style="28" customWidth="1"/>
    <col min="13" max="24" width="4.28515625" style="28" customWidth="1"/>
  </cols>
  <sheetData>
    <row r="1" spans="1:25" ht="9.75" customHeight="1" thickBot="1"/>
    <row r="2" spans="1:25" ht="15" customHeight="1">
      <c r="B2" s="334" t="s">
        <v>115</v>
      </c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495"/>
      <c r="N2" s="496"/>
      <c r="O2" s="496"/>
      <c r="P2" s="496"/>
      <c r="Q2" s="496"/>
      <c r="R2" s="496"/>
      <c r="S2" s="496"/>
      <c r="T2" s="496"/>
      <c r="U2" s="496"/>
      <c r="V2" s="496"/>
      <c r="W2" s="496"/>
      <c r="X2" s="497"/>
    </row>
    <row r="3" spans="1:25" ht="15" customHeight="1">
      <c r="B3" s="337"/>
      <c r="C3" s="338"/>
      <c r="D3" s="338"/>
      <c r="E3" s="338"/>
      <c r="F3" s="338"/>
      <c r="G3" s="338"/>
      <c r="H3" s="338"/>
      <c r="I3" s="338"/>
      <c r="J3" s="338"/>
      <c r="K3" s="338"/>
      <c r="L3" s="338"/>
      <c r="M3" s="498"/>
      <c r="N3" s="499"/>
      <c r="O3" s="499"/>
      <c r="P3" s="499"/>
      <c r="Q3" s="499"/>
      <c r="R3" s="499"/>
      <c r="S3" s="499"/>
      <c r="T3" s="499"/>
      <c r="U3" s="499"/>
      <c r="V3" s="499"/>
      <c r="W3" s="499"/>
      <c r="X3" s="500"/>
    </row>
    <row r="4" spans="1:25" ht="15" customHeight="1" thickBot="1">
      <c r="A4" s="31"/>
      <c r="B4" s="340"/>
      <c r="C4" s="341"/>
      <c r="D4" s="341"/>
      <c r="E4" s="341"/>
      <c r="F4" s="341"/>
      <c r="G4" s="341"/>
      <c r="H4" s="341"/>
      <c r="I4" s="341"/>
      <c r="J4" s="341"/>
      <c r="K4" s="341"/>
      <c r="L4" s="341"/>
      <c r="M4" s="501"/>
      <c r="N4" s="502"/>
      <c r="O4" s="502"/>
      <c r="P4" s="502"/>
      <c r="Q4" s="502"/>
      <c r="R4" s="502"/>
      <c r="S4" s="502"/>
      <c r="T4" s="502"/>
      <c r="U4" s="502"/>
      <c r="V4" s="502"/>
      <c r="W4" s="502"/>
      <c r="X4" s="503"/>
    </row>
    <row r="5" spans="1:25" ht="3" customHeight="1" thickBot="1"/>
    <row r="6" spans="1:25" ht="5.25" customHeight="1" thickBot="1">
      <c r="B6" s="2"/>
      <c r="C6" s="3"/>
      <c r="D6" s="17"/>
      <c r="E6" s="23"/>
      <c r="F6" s="23"/>
      <c r="G6" s="3"/>
      <c r="H6" s="3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</row>
    <row r="7" spans="1:25" ht="24" customHeight="1" thickBot="1">
      <c r="A7" s="12"/>
      <c r="B7" s="118"/>
      <c r="C7" s="205"/>
      <c r="D7" s="347" t="s">
        <v>1</v>
      </c>
      <c r="E7" s="491"/>
      <c r="F7" s="492"/>
      <c r="G7" s="493"/>
      <c r="H7" s="494"/>
      <c r="I7" s="119"/>
      <c r="J7" s="119"/>
      <c r="K7" s="119"/>
      <c r="L7" s="119"/>
      <c r="M7" s="119"/>
      <c r="N7" s="119"/>
      <c r="O7" s="36"/>
      <c r="P7" s="117"/>
      <c r="Q7" s="117"/>
      <c r="R7" s="117"/>
      <c r="S7" s="117"/>
      <c r="T7" s="117"/>
      <c r="U7" s="117"/>
      <c r="V7" s="117"/>
      <c r="W7" s="36"/>
      <c r="X7" s="36"/>
    </row>
    <row r="8" spans="1:25" ht="5.25" customHeight="1" thickBot="1">
      <c r="B8" s="5"/>
      <c r="C8" s="6"/>
      <c r="D8" s="19"/>
      <c r="E8" s="70"/>
      <c r="F8" s="70"/>
      <c r="G8" s="6"/>
      <c r="H8" s="38"/>
      <c r="I8" s="71"/>
      <c r="J8" s="71"/>
      <c r="K8" s="71"/>
      <c r="L8" s="71"/>
      <c r="M8" s="71"/>
      <c r="N8" s="71"/>
      <c r="O8" s="38"/>
      <c r="P8" s="38"/>
      <c r="Q8" s="38"/>
      <c r="R8" s="38"/>
      <c r="S8" s="38"/>
      <c r="T8" s="38"/>
      <c r="U8" s="38"/>
      <c r="V8" s="38"/>
      <c r="W8" s="38"/>
      <c r="X8" s="38"/>
    </row>
    <row r="9" spans="1:25" ht="4.5" customHeight="1" thickBot="1">
      <c r="B9" s="15"/>
    </row>
    <row r="10" spans="1:25" ht="29.25" customHeight="1" thickBot="1">
      <c r="B10" s="44" t="s">
        <v>41</v>
      </c>
      <c r="C10" s="201" t="s">
        <v>171</v>
      </c>
      <c r="D10" s="120" t="s">
        <v>13</v>
      </c>
      <c r="E10" s="45" t="s">
        <v>117</v>
      </c>
      <c r="F10" s="45" t="s">
        <v>125</v>
      </c>
      <c r="G10" s="45" t="s">
        <v>42</v>
      </c>
      <c r="H10" s="66" t="s">
        <v>43</v>
      </c>
      <c r="I10" s="66" t="s">
        <v>47</v>
      </c>
      <c r="J10" s="66" t="s">
        <v>39</v>
      </c>
      <c r="K10" s="66" t="s">
        <v>40</v>
      </c>
      <c r="L10" s="45" t="s">
        <v>44</v>
      </c>
      <c r="M10" s="45" t="s">
        <v>49</v>
      </c>
      <c r="N10" s="45" t="s">
        <v>48</v>
      </c>
      <c r="O10" s="45" t="s">
        <v>51</v>
      </c>
      <c r="P10" s="45" t="s">
        <v>18</v>
      </c>
      <c r="Q10" s="45" t="s">
        <v>53</v>
      </c>
      <c r="R10" s="45" t="s">
        <v>56</v>
      </c>
      <c r="S10" s="45" t="s">
        <v>50</v>
      </c>
      <c r="T10" s="45" t="s">
        <v>52</v>
      </c>
      <c r="U10" s="45" t="s">
        <v>57</v>
      </c>
      <c r="V10" s="45" t="s">
        <v>58</v>
      </c>
      <c r="W10" s="45" t="s">
        <v>54</v>
      </c>
      <c r="X10" s="46" t="s">
        <v>55</v>
      </c>
    </row>
    <row r="11" spans="1:25" ht="26.25" customHeight="1">
      <c r="B11" s="54"/>
      <c r="C11" s="202"/>
      <c r="D11" s="55"/>
      <c r="E11" s="57"/>
      <c r="F11" s="56"/>
      <c r="G11" s="57"/>
      <c r="H11" s="58"/>
      <c r="I11" s="58"/>
      <c r="J11" s="57"/>
      <c r="K11" s="57"/>
      <c r="L11" s="57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3"/>
    </row>
    <row r="12" spans="1:25" ht="26.25" customHeight="1">
      <c r="B12" s="48"/>
      <c r="C12" s="203"/>
      <c r="D12" s="122"/>
      <c r="E12" s="51"/>
      <c r="F12" s="123"/>
      <c r="G12" s="51"/>
      <c r="H12" s="49"/>
      <c r="I12" s="49"/>
      <c r="J12" s="51"/>
      <c r="K12" s="51"/>
      <c r="L12" s="51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</row>
    <row r="13" spans="1:25" ht="26.25" customHeight="1">
      <c r="B13" s="48"/>
      <c r="C13" s="203"/>
      <c r="D13" s="122"/>
      <c r="E13" s="51"/>
      <c r="F13" s="123"/>
      <c r="G13" s="51"/>
      <c r="H13" s="49"/>
      <c r="I13" s="49"/>
      <c r="J13" s="51"/>
      <c r="K13" s="51"/>
      <c r="L13" s="51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</row>
    <row r="14" spans="1:25" ht="26.25" customHeight="1">
      <c r="B14" s="48"/>
      <c r="C14" s="204"/>
      <c r="D14" s="47"/>
      <c r="E14" s="52"/>
      <c r="F14" s="52"/>
      <c r="G14" s="51"/>
      <c r="H14" s="49"/>
      <c r="I14" s="49"/>
      <c r="J14" s="51"/>
      <c r="K14" s="51"/>
      <c r="L14" s="51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</row>
    <row r="15" spans="1:25" ht="26.25" customHeight="1">
      <c r="B15" s="48"/>
      <c r="C15" s="204"/>
      <c r="D15" s="47"/>
      <c r="E15" s="52"/>
      <c r="F15" s="52"/>
      <c r="G15" s="51"/>
      <c r="H15" s="49"/>
      <c r="I15" s="49"/>
      <c r="J15" s="51"/>
      <c r="K15" s="51"/>
      <c r="L15" s="51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</row>
    <row r="16" spans="1:25" ht="26.25" customHeight="1">
      <c r="B16" s="48"/>
      <c r="C16" s="204"/>
      <c r="D16" s="47"/>
      <c r="E16" s="52"/>
      <c r="F16" s="52"/>
      <c r="G16" s="51"/>
      <c r="H16" s="49"/>
      <c r="I16" s="49"/>
      <c r="J16" s="51"/>
      <c r="K16" s="51"/>
      <c r="L16" s="51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</row>
    <row r="17" spans="2:24" ht="26.25" customHeight="1">
      <c r="B17" s="48"/>
      <c r="C17" s="204"/>
      <c r="D17" s="47"/>
      <c r="E17" s="52"/>
      <c r="F17" s="52"/>
      <c r="G17" s="51"/>
      <c r="H17" s="49"/>
      <c r="I17" s="49"/>
      <c r="J17" s="51"/>
      <c r="K17" s="51"/>
      <c r="L17" s="51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</row>
    <row r="18" spans="2:24" ht="26.25" customHeight="1">
      <c r="B18" s="48"/>
      <c r="C18" s="204"/>
      <c r="D18" s="47"/>
      <c r="E18" s="52"/>
      <c r="F18" s="52"/>
      <c r="G18" s="51"/>
      <c r="H18" s="49"/>
      <c r="I18" s="49"/>
      <c r="J18" s="51"/>
      <c r="K18" s="51"/>
      <c r="L18" s="51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</row>
    <row r="19" spans="2:24" ht="26.25" customHeight="1">
      <c r="B19" s="48"/>
      <c r="C19" s="204"/>
      <c r="D19" s="47"/>
      <c r="E19" s="52"/>
      <c r="F19" s="52"/>
      <c r="G19" s="51"/>
      <c r="H19" s="49"/>
      <c r="I19" s="49"/>
      <c r="J19" s="51"/>
      <c r="K19" s="51"/>
      <c r="L19" s="51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</row>
    <row r="20" spans="2:24" ht="26.25" customHeight="1">
      <c r="B20" s="48"/>
      <c r="C20" s="204"/>
      <c r="D20" s="47"/>
      <c r="E20" s="52"/>
      <c r="F20" s="52"/>
      <c r="G20" s="51"/>
      <c r="H20" s="49"/>
      <c r="I20" s="49"/>
      <c r="J20" s="51"/>
      <c r="K20" s="51"/>
      <c r="L20" s="51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</row>
    <row r="21" spans="2:24" ht="26.25" customHeight="1">
      <c r="B21" s="48"/>
      <c r="C21" s="204"/>
      <c r="D21" s="47"/>
      <c r="E21" s="52"/>
      <c r="F21" s="52"/>
      <c r="G21" s="51"/>
      <c r="H21" s="49"/>
      <c r="I21" s="49"/>
      <c r="J21" s="51"/>
      <c r="K21" s="51"/>
      <c r="L21" s="51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</row>
    <row r="22" spans="2:24" ht="26.25" customHeight="1">
      <c r="B22" s="48"/>
      <c r="C22" s="204"/>
      <c r="D22" s="47"/>
      <c r="E22" s="52"/>
      <c r="F22" s="52"/>
      <c r="G22" s="51"/>
      <c r="H22" s="49"/>
      <c r="I22" s="49"/>
      <c r="J22" s="51"/>
      <c r="K22" s="51"/>
      <c r="L22" s="51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</row>
    <row r="23" spans="2:24" ht="26.25" customHeight="1">
      <c r="B23" s="48"/>
      <c r="C23" s="204"/>
      <c r="D23" s="47"/>
      <c r="E23" s="52"/>
      <c r="F23" s="52"/>
      <c r="G23" s="51"/>
      <c r="H23" s="49"/>
      <c r="I23" s="49"/>
      <c r="J23" s="51"/>
      <c r="K23" s="51"/>
      <c r="L23" s="51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</row>
    <row r="24" spans="2:24" ht="26.25" customHeight="1">
      <c r="B24" s="48"/>
      <c r="C24" s="204"/>
      <c r="D24" s="47"/>
      <c r="E24" s="52"/>
      <c r="F24" s="52"/>
      <c r="G24" s="51"/>
      <c r="H24" s="49"/>
      <c r="I24" s="49"/>
      <c r="J24" s="51"/>
      <c r="K24" s="51"/>
      <c r="L24" s="51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</row>
    <row r="25" spans="2:24" ht="26.25" customHeight="1">
      <c r="B25" s="48"/>
      <c r="C25" s="204"/>
      <c r="D25" s="47"/>
      <c r="E25" s="52"/>
      <c r="F25" s="52"/>
      <c r="G25" s="51"/>
      <c r="H25" s="49"/>
      <c r="I25" s="49"/>
      <c r="J25" s="51"/>
      <c r="K25" s="51"/>
      <c r="L25" s="51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</row>
    <row r="26" spans="2:24" ht="26.25" customHeight="1">
      <c r="B26" s="48"/>
      <c r="C26" s="204"/>
      <c r="D26" s="47"/>
      <c r="E26" s="52"/>
      <c r="F26" s="52"/>
      <c r="G26" s="51"/>
      <c r="H26" s="49"/>
      <c r="I26" s="49"/>
      <c r="J26" s="51"/>
      <c r="K26" s="51"/>
      <c r="L26" s="51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</row>
    <row r="27" spans="2:24" ht="26.25" customHeight="1">
      <c r="B27" s="48"/>
      <c r="C27" s="204"/>
      <c r="D27" s="47"/>
      <c r="E27" s="52"/>
      <c r="F27" s="52"/>
      <c r="G27" s="51"/>
      <c r="H27" s="49"/>
      <c r="I27" s="49"/>
      <c r="J27" s="51"/>
      <c r="K27" s="51"/>
      <c r="L27" s="51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</row>
    <row r="28" spans="2:24" ht="26.25" customHeight="1">
      <c r="B28" s="48"/>
      <c r="C28" s="204"/>
      <c r="D28" s="47"/>
      <c r="E28" s="52"/>
      <c r="F28" s="52"/>
      <c r="G28" s="51"/>
      <c r="H28" s="49"/>
      <c r="I28" s="49"/>
      <c r="J28" s="51"/>
      <c r="K28" s="51"/>
      <c r="L28" s="51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</row>
    <row r="29" spans="2:24" ht="26.25" customHeight="1">
      <c r="B29" s="48"/>
      <c r="C29" s="204"/>
      <c r="D29" s="47"/>
      <c r="E29" s="52"/>
      <c r="F29" s="52"/>
      <c r="G29" s="51"/>
      <c r="H29" s="49"/>
      <c r="I29" s="49"/>
      <c r="J29" s="51"/>
      <c r="K29" s="51"/>
      <c r="L29" s="51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</row>
    <row r="30" spans="2:24" ht="26.25" customHeight="1">
      <c r="B30" s="48"/>
      <c r="C30" s="204"/>
      <c r="D30" s="47"/>
      <c r="E30" s="52"/>
      <c r="F30" s="52"/>
      <c r="G30" s="51"/>
      <c r="H30" s="49"/>
      <c r="I30" s="49"/>
      <c r="J30" s="51"/>
      <c r="K30" s="51"/>
      <c r="L30" s="51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</row>
    <row r="31" spans="2:24" ht="26.25" customHeight="1">
      <c r="B31" s="48"/>
      <c r="C31" s="204"/>
      <c r="D31" s="47"/>
      <c r="E31" s="52"/>
      <c r="F31" s="52"/>
      <c r="G31" s="51"/>
      <c r="H31" s="49"/>
      <c r="I31" s="49"/>
      <c r="J31" s="51"/>
      <c r="K31" s="51"/>
      <c r="L31" s="51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</row>
    <row r="32" spans="2:24" ht="26.25" customHeight="1">
      <c r="B32" s="48"/>
      <c r="C32" s="204"/>
      <c r="D32" s="47"/>
      <c r="E32" s="52"/>
      <c r="F32" s="52"/>
      <c r="G32" s="51"/>
      <c r="H32" s="49"/>
      <c r="I32" s="49"/>
      <c r="J32" s="51"/>
      <c r="K32" s="51"/>
      <c r="L32" s="51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</row>
    <row r="33" spans="2:24" ht="26.25" customHeight="1">
      <c r="B33" s="48"/>
      <c r="C33" s="204"/>
      <c r="D33" s="47"/>
      <c r="E33" s="52"/>
      <c r="F33" s="52"/>
      <c r="G33" s="51"/>
      <c r="H33" s="49"/>
      <c r="I33" s="49"/>
      <c r="J33" s="51"/>
      <c r="K33" s="51"/>
      <c r="L33" s="51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</row>
    <row r="34" spans="2:24" ht="26.25" customHeight="1">
      <c r="B34" s="48"/>
      <c r="C34" s="204"/>
      <c r="D34" s="47"/>
      <c r="E34" s="52"/>
      <c r="F34" s="52"/>
      <c r="G34" s="51"/>
      <c r="H34" s="49"/>
      <c r="I34" s="49"/>
      <c r="J34" s="51"/>
      <c r="K34" s="51"/>
      <c r="L34" s="51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</row>
    <row r="35" spans="2:24" ht="26.25" customHeight="1">
      <c r="B35" s="48"/>
      <c r="C35" s="204"/>
      <c r="D35" s="47"/>
      <c r="E35" s="52"/>
      <c r="F35" s="52"/>
      <c r="G35" s="51"/>
      <c r="H35" s="49"/>
      <c r="I35" s="49"/>
      <c r="J35" s="51"/>
      <c r="K35" s="51"/>
      <c r="L35" s="51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</row>
    <row r="36" spans="2:24" ht="26.25" customHeight="1" thickBot="1">
      <c r="B36" s="60"/>
      <c r="C36" s="190"/>
      <c r="D36" s="61"/>
      <c r="E36" s="62"/>
      <c r="F36" s="62"/>
      <c r="G36" s="63"/>
      <c r="H36" s="64"/>
      <c r="I36" s="64"/>
      <c r="J36" s="63"/>
      <c r="K36" s="63"/>
      <c r="L36" s="63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</row>
    <row r="37" spans="2:24" ht="3.75" customHeight="1"/>
  </sheetData>
  <mergeCells count="4">
    <mergeCell ref="D7:E7"/>
    <mergeCell ref="F7:H7"/>
    <mergeCell ref="M2:X4"/>
    <mergeCell ref="B2:L4"/>
  </mergeCells>
  <pageMargins left="0" right="0" top="0" bottom="0" header="0" footer="0"/>
  <pageSetup scale="67" orientation="landscape" horizontalDpi="360" verticalDpi="360" r:id="rId1"/>
  <colBreaks count="1" manualBreakCount="1">
    <brk id="24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B58"/>
  <sheetViews>
    <sheetView showGridLines="0" topLeftCell="A28" zoomScale="80" zoomScaleNormal="80" workbookViewId="0">
      <selection activeCell="I60" sqref="I60"/>
    </sheetView>
  </sheetViews>
  <sheetFormatPr baseColWidth="10" defaultRowHeight="15"/>
  <cols>
    <col min="1" max="1" width="1.85546875" customWidth="1"/>
    <col min="2" max="2" width="1.28515625" customWidth="1"/>
    <col min="3" max="3" width="14.7109375" bestFit="1" customWidth="1"/>
    <col min="4" max="4" width="13.28515625" customWidth="1"/>
    <col min="5" max="5" width="6.5703125" customWidth="1"/>
    <col min="6" max="6" width="14.85546875" customWidth="1"/>
    <col min="7" max="7" width="1.42578125" customWidth="1"/>
    <col min="8" max="8" width="19.85546875" customWidth="1"/>
    <col min="9" max="9" width="11.42578125" style="16" customWidth="1"/>
    <col min="10" max="10" width="3.42578125" style="22" customWidth="1"/>
    <col min="11" max="11" width="13" customWidth="1"/>
    <col min="12" max="12" width="1.28515625" customWidth="1"/>
    <col min="13" max="13" width="10" style="28" customWidth="1"/>
    <col min="14" max="14" width="9.7109375" style="28" customWidth="1"/>
    <col min="15" max="15" width="10" style="28" customWidth="1"/>
    <col min="16" max="16" width="12.42578125" style="28" customWidth="1"/>
    <col min="17" max="17" width="1.42578125" style="28" customWidth="1"/>
    <col min="18" max="20" width="5.28515625" style="28" customWidth="1"/>
    <col min="21" max="21" width="6.5703125" style="28" customWidth="1"/>
    <col min="22" max="22" width="6" style="28" customWidth="1"/>
    <col min="23" max="23" width="4.85546875" style="28" customWidth="1"/>
    <col min="24" max="24" width="6" style="28" customWidth="1"/>
    <col min="25" max="25" width="5.28515625" style="28" customWidth="1"/>
    <col min="26" max="26" width="6.5703125" style="28" customWidth="1"/>
    <col min="27" max="27" width="1.28515625" style="28" customWidth="1"/>
    <col min="28" max="28" width="1.140625" customWidth="1"/>
  </cols>
  <sheetData>
    <row r="1" spans="1:28" ht="15.75" thickBot="1"/>
    <row r="2" spans="1:28" ht="6.75" customHeight="1" thickBot="1">
      <c r="B2" s="109"/>
      <c r="C2" s="110"/>
      <c r="D2" s="110"/>
      <c r="E2" s="110"/>
      <c r="F2" s="110"/>
      <c r="G2" s="110"/>
      <c r="H2" s="110"/>
      <c r="I2" s="111"/>
      <c r="J2" s="25"/>
      <c r="K2" s="110"/>
      <c r="L2" s="110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3"/>
    </row>
    <row r="3" spans="1:28" ht="12.75" customHeight="1">
      <c r="B3" s="13"/>
      <c r="C3" s="78"/>
      <c r="D3" s="79"/>
      <c r="E3" s="79"/>
      <c r="F3" s="79"/>
      <c r="G3" s="79"/>
      <c r="H3" s="504" t="s">
        <v>0</v>
      </c>
      <c r="I3" s="504"/>
      <c r="J3" s="504"/>
      <c r="K3" s="504"/>
      <c r="L3" s="504"/>
      <c r="M3" s="504"/>
      <c r="N3" s="504"/>
      <c r="O3" s="504"/>
      <c r="P3" s="504"/>
      <c r="Q3" s="504"/>
      <c r="R3" s="504"/>
      <c r="S3" s="504"/>
      <c r="T3" s="343"/>
      <c r="U3" s="343"/>
      <c r="V3" s="343"/>
      <c r="W3" s="343"/>
      <c r="X3" s="343"/>
      <c r="Y3" s="343"/>
      <c r="Z3" s="343"/>
      <c r="AA3" s="413"/>
      <c r="AB3" s="69"/>
    </row>
    <row r="4" spans="1:28" ht="12.75" customHeight="1" thickBot="1">
      <c r="A4" s="31"/>
      <c r="B4" s="114"/>
      <c r="C4" s="82"/>
      <c r="D4" s="83"/>
      <c r="E4" s="83"/>
      <c r="F4" s="83"/>
      <c r="G4" s="83"/>
      <c r="H4" s="505"/>
      <c r="I4" s="505"/>
      <c r="J4" s="505"/>
      <c r="K4" s="505"/>
      <c r="L4" s="505"/>
      <c r="M4" s="505"/>
      <c r="N4" s="505"/>
      <c r="O4" s="505"/>
      <c r="P4" s="505"/>
      <c r="Q4" s="505"/>
      <c r="R4" s="505"/>
      <c r="S4" s="505"/>
      <c r="T4" s="345"/>
      <c r="U4" s="345"/>
      <c r="V4" s="345"/>
      <c r="W4" s="345"/>
      <c r="X4" s="345"/>
      <c r="Y4" s="345"/>
      <c r="Z4" s="345"/>
      <c r="AA4" s="415"/>
      <c r="AB4" s="69"/>
    </row>
    <row r="5" spans="1:28" ht="3" customHeight="1" thickBot="1">
      <c r="B5" s="13"/>
      <c r="C5" s="12"/>
      <c r="D5" s="12"/>
      <c r="E5" s="12"/>
      <c r="F5" s="12"/>
      <c r="G5" s="12"/>
      <c r="H5" s="12"/>
      <c r="I5" s="20"/>
      <c r="J5" s="26"/>
      <c r="K5" s="12"/>
      <c r="L5" s="12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69"/>
    </row>
    <row r="6" spans="1:28" ht="9" customHeight="1" thickBot="1">
      <c r="B6" s="13"/>
      <c r="C6" s="2"/>
      <c r="D6" s="3"/>
      <c r="E6" s="3"/>
      <c r="F6" s="3"/>
      <c r="G6" s="3"/>
      <c r="H6" s="416" t="s">
        <v>5</v>
      </c>
      <c r="I6" s="17"/>
      <c r="J6" s="23"/>
      <c r="K6" s="3"/>
      <c r="L6" s="3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5"/>
      <c r="AB6" s="69"/>
    </row>
    <row r="7" spans="1:28" ht="17.25" customHeight="1" thickBot="1">
      <c r="A7" s="12"/>
      <c r="B7" s="13"/>
      <c r="C7" s="418" t="s">
        <v>36</v>
      </c>
      <c r="D7" s="419"/>
      <c r="E7" s="419"/>
      <c r="F7" s="132"/>
      <c r="G7" s="4"/>
      <c r="H7" s="417"/>
      <c r="I7" s="128"/>
      <c r="J7" s="24"/>
      <c r="K7" s="84"/>
      <c r="L7" s="4"/>
      <c r="M7" s="420" t="s">
        <v>6</v>
      </c>
      <c r="N7" s="421"/>
      <c r="O7" s="421"/>
      <c r="P7" s="422"/>
      <c r="Q7" s="84"/>
      <c r="R7" s="423" t="s">
        <v>138</v>
      </c>
      <c r="S7" s="424"/>
      <c r="T7" s="424"/>
      <c r="U7" s="424"/>
      <c r="V7" s="424"/>
      <c r="W7" s="424"/>
      <c r="X7" s="424"/>
      <c r="Y7" s="424"/>
      <c r="Z7" s="425"/>
      <c r="AA7" s="37"/>
      <c r="AB7" s="69"/>
    </row>
    <row r="8" spans="1:28" ht="17.25" customHeight="1" thickBot="1">
      <c r="B8" s="13"/>
      <c r="C8" s="418" t="s">
        <v>37</v>
      </c>
      <c r="D8" s="419"/>
      <c r="E8" s="419"/>
      <c r="F8" s="132"/>
      <c r="G8" s="4"/>
      <c r="H8" s="97"/>
      <c r="I8" s="18"/>
      <c r="J8" s="24"/>
      <c r="K8" s="4"/>
      <c r="L8" s="4"/>
      <c r="M8" s="347" t="s">
        <v>7</v>
      </c>
      <c r="N8" s="491"/>
      <c r="O8" s="347" t="s">
        <v>8</v>
      </c>
      <c r="P8" s="491"/>
      <c r="Q8" s="84"/>
      <c r="R8" s="437" t="s">
        <v>16</v>
      </c>
      <c r="S8" s="426"/>
      <c r="T8" s="426"/>
      <c r="U8" s="426" t="s">
        <v>92</v>
      </c>
      <c r="V8" s="426"/>
      <c r="W8" s="426" t="s">
        <v>93</v>
      </c>
      <c r="X8" s="426"/>
      <c r="Y8" s="426" t="s">
        <v>94</v>
      </c>
      <c r="Z8" s="428"/>
      <c r="AA8" s="37"/>
      <c r="AB8" s="69"/>
    </row>
    <row r="9" spans="1:28" ht="17.25" customHeight="1" thickBot="1">
      <c r="B9" s="13"/>
      <c r="C9" s="418" t="s">
        <v>2</v>
      </c>
      <c r="D9" s="419"/>
      <c r="E9" s="419"/>
      <c r="F9" s="132"/>
      <c r="G9" s="4"/>
      <c r="H9" s="121" t="s">
        <v>151</v>
      </c>
      <c r="I9" s="129"/>
      <c r="J9" s="130"/>
      <c r="K9" s="131"/>
      <c r="L9" s="4"/>
      <c r="M9" s="506"/>
      <c r="N9" s="507"/>
      <c r="O9" s="506"/>
      <c r="P9" s="507"/>
      <c r="Q9" s="84"/>
      <c r="R9" s="431" t="s">
        <v>90</v>
      </c>
      <c r="S9" s="432"/>
      <c r="T9" s="432"/>
      <c r="U9" s="432"/>
      <c r="V9" s="432"/>
      <c r="W9" s="432"/>
      <c r="X9" s="432"/>
      <c r="Y9" s="432"/>
      <c r="Z9" s="436"/>
      <c r="AA9" s="85"/>
      <c r="AB9" s="69"/>
    </row>
    <row r="10" spans="1:28" ht="17.25" customHeight="1" thickBot="1">
      <c r="B10" s="13"/>
      <c r="C10" s="418" t="s">
        <v>3</v>
      </c>
      <c r="D10" s="419"/>
      <c r="E10" s="419"/>
      <c r="F10" s="133"/>
      <c r="G10" s="4"/>
      <c r="H10" s="121" t="s">
        <v>152</v>
      </c>
      <c r="I10" s="129"/>
      <c r="J10" s="130"/>
      <c r="K10" s="131"/>
      <c r="L10" s="36"/>
      <c r="M10" s="84"/>
      <c r="N10" s="84"/>
      <c r="O10" s="84"/>
      <c r="P10" s="84"/>
      <c r="Q10" s="36"/>
      <c r="R10" s="446" t="s">
        <v>95</v>
      </c>
      <c r="S10" s="447"/>
      <c r="T10" s="447"/>
      <c r="U10" s="447"/>
      <c r="V10" s="447"/>
      <c r="W10" s="447"/>
      <c r="X10" s="447"/>
      <c r="Y10" s="447"/>
      <c r="Z10" s="511"/>
      <c r="AA10" s="37"/>
      <c r="AB10" s="69"/>
    </row>
    <row r="11" spans="1:28" ht="17.25" customHeight="1" thickBot="1">
      <c r="B11" s="13"/>
      <c r="C11" s="178" t="s">
        <v>4</v>
      </c>
      <c r="D11" s="179"/>
      <c r="E11" s="179"/>
      <c r="F11" s="133"/>
      <c r="G11" s="4"/>
      <c r="H11" s="177" t="s">
        <v>1</v>
      </c>
      <c r="I11" s="129"/>
      <c r="J11" s="130"/>
      <c r="K11" s="131"/>
      <c r="L11" s="36"/>
      <c r="M11" s="36"/>
      <c r="N11" s="84"/>
      <c r="O11" s="84"/>
      <c r="P11" s="84"/>
      <c r="Q11" s="36"/>
      <c r="R11" s="452" t="s">
        <v>96</v>
      </c>
      <c r="S11" s="438"/>
      <c r="T11" s="438"/>
      <c r="U11" s="438"/>
      <c r="V11" s="438"/>
      <c r="W11" s="438"/>
      <c r="X11" s="438"/>
      <c r="Y11" s="438"/>
      <c r="Z11" s="440"/>
      <c r="AA11" s="37"/>
      <c r="AB11" s="69"/>
    </row>
    <row r="12" spans="1:28" ht="5.25" customHeight="1" thickBot="1">
      <c r="B12" s="13"/>
      <c r="C12" s="441"/>
      <c r="D12" s="442"/>
      <c r="E12" s="442"/>
      <c r="F12" s="98"/>
      <c r="G12" s="6"/>
      <c r="H12" s="6"/>
      <c r="I12" s="19"/>
      <c r="J12" s="70"/>
      <c r="K12" s="6"/>
      <c r="L12" s="38"/>
      <c r="M12" s="71"/>
      <c r="N12" s="71"/>
      <c r="O12" s="71"/>
      <c r="P12" s="71"/>
      <c r="Q12" s="71"/>
      <c r="R12" s="71"/>
      <c r="S12" s="38"/>
      <c r="T12" s="38"/>
      <c r="U12" s="38"/>
      <c r="V12" s="38"/>
      <c r="W12" s="38"/>
      <c r="X12" s="38"/>
      <c r="Y12" s="38"/>
      <c r="Z12" s="38"/>
      <c r="AA12" s="39"/>
      <c r="AB12" s="69"/>
    </row>
    <row r="13" spans="1:28" ht="4.5" customHeight="1" thickBot="1">
      <c r="B13" s="13"/>
      <c r="C13" s="12"/>
      <c r="D13" s="12"/>
      <c r="E13" s="12"/>
      <c r="F13" s="12"/>
      <c r="G13" s="12"/>
      <c r="H13" s="12"/>
      <c r="I13" s="20"/>
      <c r="J13" s="26"/>
      <c r="K13" s="12"/>
      <c r="L13" s="12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69"/>
    </row>
    <row r="14" spans="1:28" s="216" customFormat="1" ht="16.5" customHeight="1" thickBot="1">
      <c r="B14" s="217"/>
      <c r="C14" s="508" t="s">
        <v>139</v>
      </c>
      <c r="D14" s="509"/>
      <c r="E14" s="509"/>
      <c r="F14" s="510"/>
      <c r="G14" s="218"/>
      <c r="H14" s="508" t="s">
        <v>141</v>
      </c>
      <c r="I14" s="509"/>
      <c r="J14" s="509"/>
      <c r="K14" s="510"/>
      <c r="L14" s="218"/>
      <c r="M14" s="508" t="s">
        <v>144</v>
      </c>
      <c r="N14" s="509"/>
      <c r="O14" s="509"/>
      <c r="P14" s="510"/>
      <c r="Q14" s="219"/>
      <c r="R14" s="508" t="s">
        <v>140</v>
      </c>
      <c r="S14" s="509"/>
      <c r="T14" s="509"/>
      <c r="U14" s="509"/>
      <c r="V14" s="509"/>
      <c r="W14" s="509"/>
      <c r="X14" s="509"/>
      <c r="Y14" s="509"/>
      <c r="Z14" s="510"/>
      <c r="AA14" s="220"/>
      <c r="AB14" s="221"/>
    </row>
    <row r="15" spans="1:28" ht="16.5" customHeight="1" thickBot="1">
      <c r="B15" s="13"/>
      <c r="C15" s="40" t="s">
        <v>9</v>
      </c>
      <c r="D15" s="41"/>
      <c r="E15" s="42"/>
      <c r="F15" s="9" t="s">
        <v>10</v>
      </c>
      <c r="G15" s="12"/>
      <c r="H15" s="453" t="s">
        <v>9</v>
      </c>
      <c r="I15" s="454"/>
      <c r="J15" s="454"/>
      <c r="K15" s="10" t="s">
        <v>10</v>
      </c>
      <c r="L15" s="12"/>
      <c r="M15" s="40" t="s">
        <v>9</v>
      </c>
      <c r="N15" s="41"/>
      <c r="O15" s="41"/>
      <c r="P15" s="9" t="s">
        <v>10</v>
      </c>
      <c r="Q15" s="29"/>
      <c r="R15" s="40" t="s">
        <v>113</v>
      </c>
      <c r="S15" s="41"/>
      <c r="T15" s="41"/>
      <c r="U15" s="101"/>
      <c r="V15" s="134" t="s">
        <v>111</v>
      </c>
      <c r="W15" s="134" t="s">
        <v>107</v>
      </c>
      <c r="X15" s="134" t="s">
        <v>108</v>
      </c>
      <c r="Y15" s="134" t="s">
        <v>112</v>
      </c>
      <c r="Z15" s="100"/>
      <c r="AA15" s="87"/>
      <c r="AB15" s="69"/>
    </row>
    <row r="16" spans="1:28" ht="15.75">
      <c r="B16" s="13"/>
      <c r="C16" s="455" t="s">
        <v>27</v>
      </c>
      <c r="D16" s="456"/>
      <c r="E16" s="457"/>
      <c r="F16" s="135"/>
      <c r="G16" s="136"/>
      <c r="H16" s="396" t="s">
        <v>27</v>
      </c>
      <c r="I16" s="397"/>
      <c r="J16" s="398"/>
      <c r="K16" s="137"/>
      <c r="L16" s="136"/>
      <c r="M16" s="455" t="s">
        <v>145</v>
      </c>
      <c r="N16" s="456"/>
      <c r="O16" s="456"/>
      <c r="P16" s="105"/>
      <c r="Q16" s="29"/>
      <c r="R16" s="458" t="s">
        <v>97</v>
      </c>
      <c r="S16" s="459"/>
      <c r="T16" s="459"/>
      <c r="U16" s="459"/>
      <c r="V16" s="127">
        <f>'ENTREGA DE TURNO DIA '!V17</f>
        <v>26</v>
      </c>
      <c r="W16" s="227">
        <f>'ENTREGA DE TURNO DIA '!W17</f>
        <v>2</v>
      </c>
      <c r="X16" s="227">
        <f>'ENTREGA DE TURNO DIA '!X17</f>
        <v>7</v>
      </c>
      <c r="Y16" s="227">
        <f>'ENTREGA DE TURNO DIA '!Y17</f>
        <v>8</v>
      </c>
      <c r="Z16" s="150">
        <f>+'ENTREGA DE TURNO DIA '!W17+'ENTREGA DE TURNO DIA '!X17+'ENTREGA DE TURNO DIA '!Y17</f>
        <v>17</v>
      </c>
      <c r="AA16" s="512"/>
      <c r="AB16" s="513"/>
    </row>
    <row r="17" spans="2:28" ht="15.75">
      <c r="B17" s="13"/>
      <c r="C17" s="393" t="s">
        <v>84</v>
      </c>
      <c r="D17" s="394"/>
      <c r="E17" s="395"/>
      <c r="F17" s="138"/>
      <c r="G17" s="136"/>
      <c r="H17" s="396" t="s">
        <v>142</v>
      </c>
      <c r="I17" s="397"/>
      <c r="J17" s="398"/>
      <c r="K17" s="139"/>
      <c r="L17" s="136"/>
      <c r="M17" s="393" t="s">
        <v>146</v>
      </c>
      <c r="N17" s="394"/>
      <c r="O17" s="394"/>
      <c r="P17" s="94"/>
      <c r="Q17" s="29"/>
      <c r="R17" s="399" t="s">
        <v>98</v>
      </c>
      <c r="S17" s="400"/>
      <c r="T17" s="400"/>
      <c r="U17" s="401"/>
      <c r="V17" s="127">
        <f>'ENTREGA DE TURNO DIA '!V18</f>
        <v>10</v>
      </c>
      <c r="W17" s="227">
        <f>'ENTREGA DE TURNO DIA '!W18</f>
        <v>3</v>
      </c>
      <c r="X17" s="227">
        <f>'ENTREGA DE TURNO DIA '!X18</f>
        <v>1</v>
      </c>
      <c r="Y17" s="227">
        <f>'ENTREGA DE TURNO DIA '!Y18</f>
        <v>0</v>
      </c>
      <c r="Z17" s="150">
        <f>+'ENTREGA DE TURNO DIA '!W18+'ENTREGA DE TURNO DIA '!X18+'ENTREGA DE TURNO DIA '!Y18</f>
        <v>4</v>
      </c>
      <c r="AA17" s="512"/>
      <c r="AB17" s="513"/>
    </row>
    <row r="18" spans="2:28" ht="15.75">
      <c r="B18" s="13"/>
      <c r="C18" s="393" t="s">
        <v>85</v>
      </c>
      <c r="D18" s="394"/>
      <c r="E18" s="395"/>
      <c r="F18" s="138"/>
      <c r="G18" s="136"/>
      <c r="H18" s="396" t="s">
        <v>143</v>
      </c>
      <c r="I18" s="397"/>
      <c r="J18" s="398"/>
      <c r="K18" s="139"/>
      <c r="L18" s="136"/>
      <c r="M18" s="393" t="s">
        <v>147</v>
      </c>
      <c r="N18" s="394"/>
      <c r="O18" s="394"/>
      <c r="P18" s="94"/>
      <c r="Q18" s="29"/>
      <c r="R18" s="399" t="s">
        <v>99</v>
      </c>
      <c r="S18" s="400"/>
      <c r="T18" s="400"/>
      <c r="U18" s="401"/>
      <c r="V18" s="127">
        <f>'ENTREGA DE TURNO DIA '!V19</f>
        <v>19</v>
      </c>
      <c r="W18" s="227">
        <f>'ENTREGA DE TURNO DIA '!W19</f>
        <v>16</v>
      </c>
      <c r="X18" s="227">
        <f>'ENTREGA DE TURNO DIA '!X19</f>
        <v>0</v>
      </c>
      <c r="Y18" s="227">
        <f>'ENTREGA DE TURNO DIA '!Y19</f>
        <v>3</v>
      </c>
      <c r="Z18" s="150">
        <f>+'ENTREGA DE TURNO DIA '!W19+'ENTREGA DE TURNO DIA '!X19+'ENTREGA DE TURNO DIA '!Y19</f>
        <v>19</v>
      </c>
      <c r="AA18" s="512"/>
      <c r="AB18" s="513"/>
    </row>
    <row r="19" spans="2:28" ht="15.75">
      <c r="B19" s="13"/>
      <c r="C19" s="402" t="s">
        <v>38</v>
      </c>
      <c r="D19" s="403"/>
      <c r="E19" s="404"/>
      <c r="F19" s="140"/>
      <c r="G19" s="136"/>
      <c r="H19" s="396" t="s">
        <v>87</v>
      </c>
      <c r="I19" s="397"/>
      <c r="J19" s="398"/>
      <c r="K19" s="139"/>
      <c r="L19" s="136"/>
      <c r="M19" s="393" t="s">
        <v>148</v>
      </c>
      <c r="N19" s="394"/>
      <c r="O19" s="394"/>
      <c r="P19" s="94"/>
      <c r="Q19" s="29"/>
      <c r="R19" s="399" t="s">
        <v>100</v>
      </c>
      <c r="S19" s="400"/>
      <c r="T19" s="400"/>
      <c r="U19" s="401"/>
      <c r="V19" s="127">
        <f>'ENTREGA DE TURNO DIA '!V20</f>
        <v>27</v>
      </c>
      <c r="W19" s="227">
        <f>'ENTREGA DE TURNO DIA '!W20</f>
        <v>7</v>
      </c>
      <c r="X19" s="227">
        <f>'ENTREGA DE TURNO DIA '!X20</f>
        <v>0</v>
      </c>
      <c r="Y19" s="227">
        <f>'ENTREGA DE TURNO DIA '!Y20</f>
        <v>17</v>
      </c>
      <c r="Z19" s="150">
        <f>+'ENTREGA DE TURNO DIA '!W20+'ENTREGA DE TURNO DIA '!X20+'ENTREGA DE TURNO DIA '!Y20</f>
        <v>24</v>
      </c>
      <c r="AA19" s="512"/>
      <c r="AB19" s="513"/>
    </row>
    <row r="20" spans="2:28" ht="15.75">
      <c r="B20" s="13"/>
      <c r="C20" s="402" t="s">
        <v>11</v>
      </c>
      <c r="D20" s="403"/>
      <c r="E20" s="404"/>
      <c r="F20" s="142"/>
      <c r="G20" s="136"/>
      <c r="H20" s="402" t="s">
        <v>38</v>
      </c>
      <c r="I20" s="403"/>
      <c r="J20" s="404"/>
      <c r="K20" s="141"/>
      <c r="L20" s="136"/>
      <c r="M20" s="393" t="s">
        <v>149</v>
      </c>
      <c r="N20" s="394"/>
      <c r="O20" s="394"/>
      <c r="P20" s="95"/>
      <c r="Q20" s="29"/>
      <c r="R20" s="399" t="s">
        <v>101</v>
      </c>
      <c r="S20" s="400"/>
      <c r="T20" s="400"/>
      <c r="U20" s="401"/>
      <c r="V20" s="127">
        <f>'ENTREGA DE TURNO DIA '!V21</f>
        <v>3</v>
      </c>
      <c r="W20" s="227">
        <f>'ENTREGA DE TURNO DIA '!W21</f>
        <v>3</v>
      </c>
      <c r="X20" s="227">
        <f>'ENTREGA DE TURNO DIA '!X21</f>
        <v>0</v>
      </c>
      <c r="Y20" s="227">
        <f>'ENTREGA DE TURNO DIA '!Y21</f>
        <v>0</v>
      </c>
      <c r="Z20" s="150">
        <f>+'ENTREGA DE TURNO DIA '!W21+'ENTREGA DE TURNO DIA '!X21+'ENTREGA DE TURNO DIA '!Y21</f>
        <v>3</v>
      </c>
      <c r="AA20" s="512"/>
      <c r="AB20" s="513"/>
    </row>
    <row r="21" spans="2:28" ht="17.25" customHeight="1" thickBot="1">
      <c r="B21" s="13"/>
      <c r="C21" s="402" t="s">
        <v>12</v>
      </c>
      <c r="D21" s="403"/>
      <c r="E21" s="519"/>
      <c r="F21" s="143"/>
      <c r="G21" s="136"/>
      <c r="H21" s="396" t="s">
        <v>11</v>
      </c>
      <c r="I21" s="397"/>
      <c r="J21" s="398"/>
      <c r="K21" s="137"/>
      <c r="L21" s="136"/>
      <c r="M21" s="393" t="s">
        <v>150</v>
      </c>
      <c r="N21" s="394"/>
      <c r="O21" s="394"/>
      <c r="P21" s="93"/>
      <c r="Q21" s="29"/>
      <c r="R21" s="399" t="s">
        <v>102</v>
      </c>
      <c r="S21" s="400"/>
      <c r="T21" s="400"/>
      <c r="U21" s="401"/>
      <c r="V21" s="127">
        <f>'ENTREGA DE TURNO DIA '!V22</f>
        <v>2</v>
      </c>
      <c r="W21" s="227">
        <f>'ENTREGA DE TURNO DIA '!W22</f>
        <v>0</v>
      </c>
      <c r="X21" s="227">
        <f>'ENTREGA DE TURNO DIA '!X22</f>
        <v>0</v>
      </c>
      <c r="Y21" s="227">
        <f>'ENTREGA DE TURNO DIA '!Y22</f>
        <v>0</v>
      </c>
      <c r="Z21" s="150">
        <f>+'ENTREGA DE TURNO DIA '!W22+'ENTREGA DE TURNO DIA '!X22+'ENTREGA DE TURNO DIA '!Y22</f>
        <v>0</v>
      </c>
      <c r="AA21" s="512"/>
      <c r="AB21" s="513"/>
    </row>
    <row r="22" spans="2:28" ht="16.5" thickBot="1">
      <c r="B22" s="13"/>
      <c r="C22" s="146" t="s">
        <v>116</v>
      </c>
      <c r="D22" s="147"/>
      <c r="E22" s="520"/>
      <c r="F22" s="521"/>
      <c r="G22" s="136"/>
      <c r="H22" s="396" t="s">
        <v>12</v>
      </c>
      <c r="I22" s="397"/>
      <c r="J22" s="464"/>
      <c r="K22" s="144"/>
      <c r="L22" s="136"/>
      <c r="M22" s="408"/>
      <c r="N22" s="409"/>
      <c r="O22" s="409"/>
      <c r="P22" s="96"/>
      <c r="Q22" s="29"/>
      <c r="R22" s="399" t="s">
        <v>103</v>
      </c>
      <c r="S22" s="400"/>
      <c r="T22" s="400"/>
      <c r="U22" s="401"/>
      <c r="V22" s="127">
        <f>'ENTREGA DE TURNO DIA '!V23</f>
        <v>1</v>
      </c>
      <c r="W22" s="227">
        <f>'ENTREGA DE TURNO DIA '!W23</f>
        <v>1</v>
      </c>
      <c r="X22" s="227">
        <f>'ENTREGA DE TURNO DIA '!X23</f>
        <v>0</v>
      </c>
      <c r="Y22" s="227">
        <f>'ENTREGA DE TURNO DIA '!Y23</f>
        <v>0</v>
      </c>
      <c r="Z22" s="150">
        <f>+'ENTREGA DE TURNO DIA '!W23+'ENTREGA DE TURNO DIA '!X23+'ENTREGA DE TURNO DIA '!Y23</f>
        <v>1</v>
      </c>
      <c r="AA22" s="512"/>
      <c r="AB22" s="513"/>
    </row>
    <row r="23" spans="2:28" ht="16.5" thickBot="1">
      <c r="B23" s="13"/>
      <c r="C23" s="522" t="s">
        <v>122</v>
      </c>
      <c r="D23" s="522"/>
      <c r="E23" s="522"/>
      <c r="F23" s="522"/>
      <c r="G23" s="115"/>
      <c r="H23" s="393" t="s">
        <v>88</v>
      </c>
      <c r="I23" s="394"/>
      <c r="J23" s="394"/>
      <c r="K23" s="95"/>
      <c r="L23" s="12"/>
      <c r="M23" s="148" t="s">
        <v>116</v>
      </c>
      <c r="N23" s="149"/>
      <c r="O23" s="520"/>
      <c r="P23" s="521"/>
      <c r="Q23" s="29"/>
      <c r="R23" s="399" t="s">
        <v>104</v>
      </c>
      <c r="S23" s="400"/>
      <c r="T23" s="400"/>
      <c r="U23" s="401"/>
      <c r="V23" s="127">
        <f>'ENTREGA DE TURNO DIA '!V24</f>
        <v>1</v>
      </c>
      <c r="W23" s="227">
        <f>'ENTREGA DE TURNO DIA '!W24</f>
        <v>0</v>
      </c>
      <c r="X23" s="227">
        <f>'ENTREGA DE TURNO DIA '!X24</f>
        <v>0</v>
      </c>
      <c r="Y23" s="227">
        <f>'ENTREGA DE TURNO DIA '!Y24</f>
        <v>0</v>
      </c>
      <c r="Z23" s="150">
        <f>+'ENTREGA DE TURNO DIA '!W24+'ENTREGA DE TURNO DIA '!X24+'ENTREGA DE TURNO DIA '!Y24</f>
        <v>0</v>
      </c>
      <c r="AA23" s="512"/>
      <c r="AB23" s="513"/>
    </row>
    <row r="24" spans="2:28" ht="16.5" thickBot="1">
      <c r="B24" s="13"/>
      <c r="C24" s="405" t="s">
        <v>123</v>
      </c>
      <c r="D24" s="406"/>
      <c r="E24" s="407"/>
      <c r="F24" s="132"/>
      <c r="G24" s="115"/>
      <c r="H24" s="148" t="s">
        <v>116</v>
      </c>
      <c r="I24" s="149"/>
      <c r="J24" s="520"/>
      <c r="K24" s="521"/>
      <c r="L24" s="12"/>
      <c r="M24" s="145"/>
      <c r="N24" s="145"/>
      <c r="O24" s="145"/>
      <c r="P24" s="145"/>
      <c r="Q24" s="29"/>
      <c r="R24" s="399" t="s">
        <v>106</v>
      </c>
      <c r="S24" s="400"/>
      <c r="T24" s="400"/>
      <c r="U24" s="401"/>
      <c r="V24" s="127">
        <f>'ENTREGA DE TURNO DIA '!V25</f>
        <v>1</v>
      </c>
      <c r="W24" s="227">
        <f>'ENTREGA DE TURNO DIA '!W25</f>
        <v>0</v>
      </c>
      <c r="X24" s="227">
        <f>'ENTREGA DE TURNO DIA '!X25</f>
        <v>0</v>
      </c>
      <c r="Y24" s="227">
        <f>'ENTREGA DE TURNO DIA '!Y25</f>
        <v>0</v>
      </c>
      <c r="Z24" s="150">
        <f>+'ENTREGA DE TURNO DIA '!W25+'ENTREGA DE TURNO DIA '!X25+'ENTREGA DE TURNO DIA '!Y25</f>
        <v>0</v>
      </c>
      <c r="AA24" s="512"/>
      <c r="AB24" s="513"/>
    </row>
    <row r="25" spans="2:28" ht="16.5" thickBot="1">
      <c r="B25" s="13"/>
      <c r="C25" s="405" t="s">
        <v>124</v>
      </c>
      <c r="D25" s="406"/>
      <c r="E25" s="407"/>
      <c r="F25" s="132"/>
      <c r="G25" s="115"/>
      <c r="H25" s="107"/>
      <c r="I25" s="107"/>
      <c r="J25" s="107"/>
      <c r="K25" s="108"/>
      <c r="L25" s="12"/>
      <c r="M25" s="145"/>
      <c r="N25" s="145"/>
      <c r="O25" s="145"/>
      <c r="P25" s="145"/>
      <c r="Q25" s="29"/>
      <c r="R25" s="461" t="s">
        <v>105</v>
      </c>
      <c r="S25" s="462"/>
      <c r="T25" s="462"/>
      <c r="U25" s="463"/>
      <c r="V25" s="127">
        <f>'ENTREGA DE TURNO DIA '!V26</f>
        <v>2</v>
      </c>
      <c r="W25" s="228">
        <f>'ENTREGA DE TURNO DIA '!W26</f>
        <v>1</v>
      </c>
      <c r="X25" s="229">
        <f>'ENTREGA DE TURNO DIA '!X26</f>
        <v>0</v>
      </c>
      <c r="Y25" s="229">
        <f>'ENTREGA DE TURNO DIA '!Y26</f>
        <v>0</v>
      </c>
      <c r="Z25" s="150">
        <f>+'ENTREGA DE TURNO DIA '!W26+'ENTREGA DE TURNO DIA '!X26+'ENTREGA DE TURNO DIA '!Y26</f>
        <v>1</v>
      </c>
      <c r="AA25" s="181"/>
      <c r="AB25" s="182"/>
    </row>
    <row r="26" spans="2:28" ht="6" customHeight="1" thickBot="1">
      <c r="B26" s="13"/>
      <c r="C26" s="12"/>
      <c r="D26" s="12"/>
      <c r="E26" s="12"/>
      <c r="F26" s="12"/>
      <c r="G26" s="12"/>
      <c r="H26" s="12"/>
      <c r="I26" s="20"/>
      <c r="J26" s="26"/>
      <c r="K26" s="12"/>
      <c r="L26" s="12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69"/>
    </row>
    <row r="27" spans="2:28" ht="17.25" customHeight="1" thickBot="1">
      <c r="B27" s="13"/>
      <c r="C27" s="530" t="s">
        <v>17</v>
      </c>
      <c r="D27" s="531"/>
      <c r="E27" s="531"/>
      <c r="F27" s="531"/>
      <c r="G27" s="531"/>
      <c r="H27" s="531"/>
      <c r="I27" s="531"/>
      <c r="J27" s="531"/>
      <c r="K27" s="531"/>
      <c r="L27" s="531"/>
      <c r="M27" s="531"/>
      <c r="N27" s="531"/>
      <c r="O27" s="531"/>
      <c r="P27" s="531"/>
      <c r="Q27" s="531"/>
      <c r="R27" s="531"/>
      <c r="S27" s="531"/>
      <c r="T27" s="531"/>
      <c r="U27" s="531"/>
      <c r="V27" s="531"/>
      <c r="W27" s="531"/>
      <c r="X27" s="531"/>
      <c r="Y27" s="531"/>
      <c r="Z27" s="531"/>
      <c r="AA27" s="532"/>
      <c r="AB27" s="69"/>
    </row>
    <row r="28" spans="2:28" s="31" customFormat="1" ht="15.75" thickBot="1">
      <c r="B28" s="114"/>
      <c r="C28" s="185" t="s">
        <v>19</v>
      </c>
      <c r="D28" s="533" t="s">
        <v>117</v>
      </c>
      <c r="E28" s="534"/>
      <c r="F28" s="535" t="s">
        <v>83</v>
      </c>
      <c r="G28" s="534"/>
      <c r="H28" s="184" t="s">
        <v>20</v>
      </c>
      <c r="I28" s="423" t="s">
        <v>14</v>
      </c>
      <c r="J28" s="425"/>
      <c r="K28" s="423" t="s">
        <v>21</v>
      </c>
      <c r="L28" s="424"/>
      <c r="M28" s="424"/>
      <c r="N28" s="424"/>
      <c r="O28" s="424"/>
      <c r="P28" s="424"/>
      <c r="Q28" s="424"/>
      <c r="R28" s="424"/>
      <c r="S28" s="424"/>
      <c r="T28" s="424"/>
      <c r="U28" s="424"/>
      <c r="V28" s="424"/>
      <c r="W28" s="424"/>
      <c r="X28" s="424"/>
      <c r="Y28" s="424"/>
      <c r="Z28" s="424"/>
      <c r="AA28" s="425"/>
      <c r="AB28" s="222"/>
    </row>
    <row r="29" spans="2:28" ht="19.5" customHeight="1">
      <c r="B29" s="13"/>
      <c r="C29" s="160"/>
      <c r="D29" s="514"/>
      <c r="E29" s="514"/>
      <c r="F29" s="515"/>
      <c r="G29" s="515"/>
      <c r="H29" s="161"/>
      <c r="I29" s="516"/>
      <c r="J29" s="516"/>
      <c r="K29" s="517"/>
      <c r="L29" s="517"/>
      <c r="M29" s="517"/>
      <c r="N29" s="517"/>
      <c r="O29" s="517"/>
      <c r="P29" s="517"/>
      <c r="Q29" s="517"/>
      <c r="R29" s="517"/>
      <c r="S29" s="517"/>
      <c r="T29" s="517"/>
      <c r="U29" s="517"/>
      <c r="V29" s="517"/>
      <c r="W29" s="517"/>
      <c r="X29" s="517"/>
      <c r="Y29" s="517"/>
      <c r="Z29" s="517"/>
      <c r="AA29" s="518"/>
      <c r="AB29" s="69"/>
    </row>
    <row r="30" spans="2:28" ht="19.5" customHeight="1">
      <c r="B30" s="13"/>
      <c r="C30" s="156"/>
      <c r="D30" s="379"/>
      <c r="E30" s="379"/>
      <c r="F30" s="380"/>
      <c r="G30" s="380"/>
      <c r="H30" s="155"/>
      <c r="I30" s="381"/>
      <c r="J30" s="381"/>
      <c r="K30" s="382"/>
      <c r="L30" s="382"/>
      <c r="M30" s="382"/>
      <c r="N30" s="382"/>
      <c r="O30" s="382"/>
      <c r="P30" s="382"/>
      <c r="Q30" s="382"/>
      <c r="R30" s="382"/>
      <c r="S30" s="382"/>
      <c r="T30" s="382"/>
      <c r="U30" s="382"/>
      <c r="V30" s="382"/>
      <c r="W30" s="382"/>
      <c r="X30" s="382"/>
      <c r="Y30" s="382"/>
      <c r="Z30" s="382"/>
      <c r="AA30" s="383"/>
      <c r="AB30" s="69"/>
    </row>
    <row r="31" spans="2:28" ht="19.5" customHeight="1">
      <c r="B31" s="13"/>
      <c r="C31" s="156"/>
      <c r="D31" s="379"/>
      <c r="E31" s="379"/>
      <c r="F31" s="380"/>
      <c r="G31" s="380"/>
      <c r="H31" s="155"/>
      <c r="I31" s="381"/>
      <c r="J31" s="381"/>
      <c r="K31" s="382"/>
      <c r="L31" s="382"/>
      <c r="M31" s="382"/>
      <c r="N31" s="382"/>
      <c r="O31" s="382"/>
      <c r="P31" s="382"/>
      <c r="Q31" s="382"/>
      <c r="R31" s="382"/>
      <c r="S31" s="382"/>
      <c r="T31" s="382"/>
      <c r="U31" s="382"/>
      <c r="V31" s="382"/>
      <c r="W31" s="382"/>
      <c r="X31" s="382"/>
      <c r="Y31" s="382"/>
      <c r="Z31" s="382"/>
      <c r="AA31" s="383"/>
      <c r="AB31" s="69"/>
    </row>
    <row r="32" spans="2:28" ht="19.5" customHeight="1">
      <c r="B32" s="13"/>
      <c r="C32" s="156"/>
      <c r="D32" s="379"/>
      <c r="E32" s="379"/>
      <c r="F32" s="380"/>
      <c r="G32" s="380"/>
      <c r="H32" s="155"/>
      <c r="I32" s="381"/>
      <c r="J32" s="381"/>
      <c r="K32" s="382"/>
      <c r="L32" s="382"/>
      <c r="M32" s="382"/>
      <c r="N32" s="382"/>
      <c r="O32" s="382"/>
      <c r="P32" s="382"/>
      <c r="Q32" s="382"/>
      <c r="R32" s="382"/>
      <c r="S32" s="382"/>
      <c r="T32" s="382"/>
      <c r="U32" s="382"/>
      <c r="V32" s="382"/>
      <c r="W32" s="382"/>
      <c r="X32" s="382"/>
      <c r="Y32" s="382"/>
      <c r="Z32" s="382"/>
      <c r="AA32" s="383"/>
      <c r="AB32" s="69"/>
    </row>
    <row r="33" spans="2:28" ht="19.5" customHeight="1">
      <c r="B33" s="13"/>
      <c r="C33" s="156"/>
      <c r="D33" s="379"/>
      <c r="E33" s="379"/>
      <c r="F33" s="380"/>
      <c r="G33" s="380"/>
      <c r="H33" s="155"/>
      <c r="I33" s="381"/>
      <c r="J33" s="381"/>
      <c r="K33" s="382"/>
      <c r="L33" s="382"/>
      <c r="M33" s="382"/>
      <c r="N33" s="382"/>
      <c r="O33" s="382"/>
      <c r="P33" s="382"/>
      <c r="Q33" s="382"/>
      <c r="R33" s="382"/>
      <c r="S33" s="382"/>
      <c r="T33" s="382"/>
      <c r="U33" s="382"/>
      <c r="V33" s="382"/>
      <c r="W33" s="382"/>
      <c r="X33" s="382"/>
      <c r="Y33" s="382"/>
      <c r="Z33" s="382"/>
      <c r="AA33" s="383"/>
      <c r="AB33" s="69"/>
    </row>
    <row r="34" spans="2:28" ht="19.5" customHeight="1">
      <c r="B34" s="13"/>
      <c r="C34" s="156"/>
      <c r="D34" s="379"/>
      <c r="E34" s="379"/>
      <c r="F34" s="380"/>
      <c r="G34" s="380"/>
      <c r="H34" s="155"/>
      <c r="I34" s="381"/>
      <c r="J34" s="381"/>
      <c r="K34" s="382"/>
      <c r="L34" s="382"/>
      <c r="M34" s="382"/>
      <c r="N34" s="382"/>
      <c r="O34" s="382"/>
      <c r="P34" s="382"/>
      <c r="Q34" s="382"/>
      <c r="R34" s="382"/>
      <c r="S34" s="382"/>
      <c r="T34" s="382"/>
      <c r="U34" s="382"/>
      <c r="V34" s="382"/>
      <c r="W34" s="382"/>
      <c r="X34" s="382"/>
      <c r="Y34" s="382"/>
      <c r="Z34" s="382"/>
      <c r="AA34" s="383"/>
      <c r="AB34" s="69"/>
    </row>
    <row r="35" spans="2:28" ht="19.5" customHeight="1">
      <c r="B35" s="13"/>
      <c r="C35" s="156"/>
      <c r="D35" s="379"/>
      <c r="E35" s="379"/>
      <c r="F35" s="380"/>
      <c r="G35" s="380"/>
      <c r="H35" s="155"/>
      <c r="I35" s="381"/>
      <c r="J35" s="381"/>
      <c r="K35" s="382"/>
      <c r="L35" s="382"/>
      <c r="M35" s="382"/>
      <c r="N35" s="382"/>
      <c r="O35" s="382"/>
      <c r="P35" s="382"/>
      <c r="Q35" s="382"/>
      <c r="R35" s="382"/>
      <c r="S35" s="382"/>
      <c r="T35" s="382"/>
      <c r="U35" s="382"/>
      <c r="V35" s="382"/>
      <c r="W35" s="382"/>
      <c r="X35" s="382"/>
      <c r="Y35" s="382"/>
      <c r="Z35" s="382"/>
      <c r="AA35" s="383"/>
      <c r="AB35" s="69"/>
    </row>
    <row r="36" spans="2:28" ht="19.5" customHeight="1">
      <c r="B36" s="13"/>
      <c r="C36" s="157"/>
      <c r="D36" s="379"/>
      <c r="E36" s="379"/>
      <c r="F36" s="380"/>
      <c r="G36" s="380"/>
      <c r="H36" s="155"/>
      <c r="I36" s="381"/>
      <c r="J36" s="381"/>
      <c r="K36" s="382"/>
      <c r="L36" s="382"/>
      <c r="M36" s="382"/>
      <c r="N36" s="382"/>
      <c r="O36" s="382"/>
      <c r="P36" s="382"/>
      <c r="Q36" s="382"/>
      <c r="R36" s="382"/>
      <c r="S36" s="382"/>
      <c r="T36" s="382"/>
      <c r="U36" s="382"/>
      <c r="V36" s="382"/>
      <c r="W36" s="382"/>
      <c r="X36" s="382"/>
      <c r="Y36" s="382"/>
      <c r="Z36" s="382"/>
      <c r="AA36" s="383"/>
      <c r="AB36" s="69"/>
    </row>
    <row r="37" spans="2:28" ht="19.5" customHeight="1">
      <c r="B37" s="13"/>
      <c r="C37" s="157"/>
      <c r="D37" s="379"/>
      <c r="E37" s="379"/>
      <c r="F37" s="380"/>
      <c r="G37" s="380"/>
      <c r="H37" s="155"/>
      <c r="I37" s="381"/>
      <c r="J37" s="381"/>
      <c r="K37" s="382"/>
      <c r="L37" s="382"/>
      <c r="M37" s="382"/>
      <c r="N37" s="382"/>
      <c r="O37" s="382"/>
      <c r="P37" s="382"/>
      <c r="Q37" s="382"/>
      <c r="R37" s="382"/>
      <c r="S37" s="382"/>
      <c r="T37" s="382"/>
      <c r="U37" s="382"/>
      <c r="V37" s="382"/>
      <c r="W37" s="382"/>
      <c r="X37" s="382"/>
      <c r="Y37" s="382"/>
      <c r="Z37" s="382"/>
      <c r="AA37" s="383"/>
      <c r="AB37" s="69"/>
    </row>
    <row r="38" spans="2:28" ht="19.5" customHeight="1" thickBot="1">
      <c r="B38" s="13"/>
      <c r="C38" s="158"/>
      <c r="D38" s="361"/>
      <c r="E38" s="361"/>
      <c r="F38" s="536"/>
      <c r="G38" s="536"/>
      <c r="H38" s="159"/>
      <c r="I38" s="362"/>
      <c r="J38" s="362"/>
      <c r="K38" s="384"/>
      <c r="L38" s="384"/>
      <c r="M38" s="384"/>
      <c r="N38" s="384"/>
      <c r="O38" s="384"/>
      <c r="P38" s="384"/>
      <c r="Q38" s="384"/>
      <c r="R38" s="384"/>
      <c r="S38" s="384"/>
      <c r="T38" s="384"/>
      <c r="U38" s="384"/>
      <c r="V38" s="384"/>
      <c r="W38" s="384"/>
      <c r="X38" s="384"/>
      <c r="Y38" s="384"/>
      <c r="Z38" s="384"/>
      <c r="AA38" s="385"/>
      <c r="AB38" s="69"/>
    </row>
    <row r="39" spans="2:28" ht="17.25" customHeight="1" thickBot="1">
      <c r="B39" s="13"/>
      <c r="C39" s="537" t="s">
        <v>22</v>
      </c>
      <c r="D39" s="538"/>
      <c r="E39" s="538"/>
      <c r="F39" s="538"/>
      <c r="G39" s="538"/>
      <c r="H39" s="538"/>
      <c r="I39" s="538"/>
      <c r="J39" s="538"/>
      <c r="K39" s="538"/>
      <c r="L39" s="538"/>
      <c r="M39" s="538"/>
      <c r="N39" s="538"/>
      <c r="O39" s="538"/>
      <c r="P39" s="538"/>
      <c r="Q39" s="538"/>
      <c r="R39" s="538"/>
      <c r="S39" s="538"/>
      <c r="T39" s="538"/>
      <c r="U39" s="538"/>
      <c r="V39" s="538"/>
      <c r="W39" s="538"/>
      <c r="X39" s="538"/>
      <c r="Y39" s="538"/>
      <c r="Z39" s="538"/>
      <c r="AA39" s="539"/>
      <c r="AB39" s="69"/>
    </row>
    <row r="40" spans="2:28" s="31" customFormat="1" ht="15.75" thickBot="1">
      <c r="B40" s="114"/>
      <c r="C40" s="185" t="s">
        <v>19</v>
      </c>
      <c r="D40" s="533" t="s">
        <v>117</v>
      </c>
      <c r="E40" s="534"/>
      <c r="F40" s="535" t="s">
        <v>83</v>
      </c>
      <c r="G40" s="534"/>
      <c r="H40" s="184" t="s">
        <v>20</v>
      </c>
      <c r="I40" s="423" t="s">
        <v>14</v>
      </c>
      <c r="J40" s="425"/>
      <c r="K40" s="423" t="s">
        <v>21</v>
      </c>
      <c r="L40" s="424"/>
      <c r="M40" s="424"/>
      <c r="N40" s="424"/>
      <c r="O40" s="424"/>
      <c r="P40" s="424"/>
      <c r="Q40" s="424"/>
      <c r="R40" s="424"/>
      <c r="S40" s="424"/>
      <c r="T40" s="424"/>
      <c r="U40" s="424"/>
      <c r="V40" s="424"/>
      <c r="W40" s="424"/>
      <c r="X40" s="424"/>
      <c r="Y40" s="424"/>
      <c r="Z40" s="424"/>
      <c r="AA40" s="425"/>
      <c r="AB40" s="222"/>
    </row>
    <row r="41" spans="2:28" ht="18.75" customHeight="1">
      <c r="B41" s="13"/>
      <c r="C41" s="180"/>
      <c r="D41" s="540"/>
      <c r="E41" s="540"/>
      <c r="F41" s="541"/>
      <c r="G41" s="541"/>
      <c r="H41" s="162"/>
      <c r="I41" s="542"/>
      <c r="J41" s="542"/>
      <c r="K41" s="543"/>
      <c r="L41" s="543"/>
      <c r="M41" s="543"/>
      <c r="N41" s="543"/>
      <c r="O41" s="543"/>
      <c r="P41" s="543"/>
      <c r="Q41" s="543"/>
      <c r="R41" s="543"/>
      <c r="S41" s="543"/>
      <c r="T41" s="543"/>
      <c r="U41" s="543"/>
      <c r="V41" s="543"/>
      <c r="W41" s="543"/>
      <c r="X41" s="543"/>
      <c r="Y41" s="543"/>
      <c r="Z41" s="543"/>
      <c r="AA41" s="543"/>
      <c r="AB41" s="69"/>
    </row>
    <row r="42" spans="2:28" ht="18.75" customHeight="1">
      <c r="B42" s="13"/>
      <c r="C42" s="153"/>
      <c r="D42" s="528"/>
      <c r="E42" s="529"/>
      <c r="F42" s="523"/>
      <c r="G42" s="524"/>
      <c r="H42" s="154"/>
      <c r="I42" s="525"/>
      <c r="J42" s="526"/>
      <c r="K42" s="527"/>
      <c r="L42" s="527"/>
      <c r="M42" s="527"/>
      <c r="N42" s="527"/>
      <c r="O42" s="527"/>
      <c r="P42" s="527"/>
      <c r="Q42" s="527"/>
      <c r="R42" s="527"/>
      <c r="S42" s="527"/>
      <c r="T42" s="527"/>
      <c r="U42" s="527"/>
      <c r="V42" s="527"/>
      <c r="W42" s="527"/>
      <c r="X42" s="527"/>
      <c r="Y42" s="527"/>
      <c r="Z42" s="527"/>
      <c r="AA42" s="527"/>
      <c r="AB42" s="69"/>
    </row>
    <row r="43" spans="2:28" ht="18.75" customHeight="1">
      <c r="B43" s="13"/>
      <c r="C43" s="153"/>
      <c r="D43" s="528"/>
      <c r="E43" s="529"/>
      <c r="F43" s="523"/>
      <c r="G43" s="524"/>
      <c r="H43" s="154"/>
      <c r="I43" s="525"/>
      <c r="J43" s="526"/>
      <c r="K43" s="527"/>
      <c r="L43" s="527"/>
      <c r="M43" s="527"/>
      <c r="N43" s="527"/>
      <c r="O43" s="527"/>
      <c r="P43" s="527"/>
      <c r="Q43" s="527"/>
      <c r="R43" s="527"/>
      <c r="S43" s="527"/>
      <c r="T43" s="527"/>
      <c r="U43" s="527"/>
      <c r="V43" s="527"/>
      <c r="W43" s="527"/>
      <c r="X43" s="527"/>
      <c r="Y43" s="527"/>
      <c r="Z43" s="527"/>
      <c r="AA43" s="527"/>
      <c r="AB43" s="69"/>
    </row>
    <row r="44" spans="2:28" ht="18.75" customHeight="1">
      <c r="B44" s="13"/>
      <c r="C44" s="153"/>
      <c r="D44" s="528"/>
      <c r="E44" s="529"/>
      <c r="F44" s="523"/>
      <c r="G44" s="524"/>
      <c r="H44" s="154"/>
      <c r="I44" s="525"/>
      <c r="J44" s="526"/>
      <c r="K44" s="527"/>
      <c r="L44" s="527"/>
      <c r="M44" s="527"/>
      <c r="N44" s="527"/>
      <c r="O44" s="527"/>
      <c r="P44" s="527"/>
      <c r="Q44" s="527"/>
      <c r="R44" s="527"/>
      <c r="S44" s="527"/>
      <c r="T44" s="527"/>
      <c r="U44" s="527"/>
      <c r="V44" s="527"/>
      <c r="W44" s="527"/>
      <c r="X44" s="527"/>
      <c r="Y44" s="527"/>
      <c r="Z44" s="527"/>
      <c r="AA44" s="527"/>
      <c r="AB44" s="69"/>
    </row>
    <row r="45" spans="2:28" ht="18.75" customHeight="1">
      <c r="B45" s="13"/>
      <c r="C45" s="153"/>
      <c r="D45" s="528"/>
      <c r="E45" s="529"/>
      <c r="F45" s="523"/>
      <c r="G45" s="524"/>
      <c r="H45" s="154"/>
      <c r="I45" s="525"/>
      <c r="J45" s="526"/>
      <c r="K45" s="527"/>
      <c r="L45" s="527"/>
      <c r="M45" s="527"/>
      <c r="N45" s="527"/>
      <c r="O45" s="527"/>
      <c r="P45" s="527"/>
      <c r="Q45" s="527"/>
      <c r="R45" s="527"/>
      <c r="S45" s="527"/>
      <c r="T45" s="527"/>
      <c r="U45" s="527"/>
      <c r="V45" s="527"/>
      <c r="W45" s="527"/>
      <c r="X45" s="527"/>
      <c r="Y45" s="527"/>
      <c r="Z45" s="527"/>
      <c r="AA45" s="527"/>
      <c r="AB45" s="69"/>
    </row>
    <row r="46" spans="2:28" ht="18.75" customHeight="1">
      <c r="B46" s="13"/>
      <c r="C46" s="153"/>
      <c r="D46" s="528"/>
      <c r="E46" s="529"/>
      <c r="F46" s="523"/>
      <c r="G46" s="524"/>
      <c r="H46" s="154"/>
      <c r="I46" s="525"/>
      <c r="J46" s="526"/>
      <c r="K46" s="527"/>
      <c r="L46" s="527"/>
      <c r="M46" s="527"/>
      <c r="N46" s="527"/>
      <c r="O46" s="527"/>
      <c r="P46" s="527"/>
      <c r="Q46" s="527"/>
      <c r="R46" s="527"/>
      <c r="S46" s="527"/>
      <c r="T46" s="527"/>
      <c r="U46" s="527"/>
      <c r="V46" s="527"/>
      <c r="W46" s="527"/>
      <c r="X46" s="527"/>
      <c r="Y46" s="527"/>
      <c r="Z46" s="527"/>
      <c r="AA46" s="527"/>
      <c r="AB46" s="69"/>
    </row>
    <row r="47" spans="2:28" ht="18.75" customHeight="1">
      <c r="B47" s="13"/>
      <c r="C47" s="153"/>
      <c r="D47" s="528"/>
      <c r="E47" s="529"/>
      <c r="F47" s="523"/>
      <c r="G47" s="524"/>
      <c r="H47" s="154"/>
      <c r="I47" s="525"/>
      <c r="J47" s="526"/>
      <c r="K47" s="527"/>
      <c r="L47" s="527"/>
      <c r="M47" s="527"/>
      <c r="N47" s="527"/>
      <c r="O47" s="527"/>
      <c r="P47" s="527"/>
      <c r="Q47" s="527"/>
      <c r="R47" s="527"/>
      <c r="S47" s="527"/>
      <c r="T47" s="527"/>
      <c r="U47" s="527"/>
      <c r="V47" s="527"/>
      <c r="W47" s="527"/>
      <c r="X47" s="527"/>
      <c r="Y47" s="527"/>
      <c r="Z47" s="527"/>
      <c r="AA47" s="527"/>
      <c r="AB47" s="69"/>
    </row>
    <row r="48" spans="2:28" ht="18.75" customHeight="1">
      <c r="B48" s="13"/>
      <c r="C48" s="153"/>
      <c r="D48" s="528"/>
      <c r="E48" s="529"/>
      <c r="F48" s="523"/>
      <c r="G48" s="524"/>
      <c r="H48" s="154"/>
      <c r="I48" s="525"/>
      <c r="J48" s="526"/>
      <c r="K48" s="527"/>
      <c r="L48" s="527"/>
      <c r="M48" s="527"/>
      <c r="N48" s="527"/>
      <c r="O48" s="527"/>
      <c r="P48" s="527"/>
      <c r="Q48" s="527"/>
      <c r="R48" s="527"/>
      <c r="S48" s="527"/>
      <c r="T48" s="527"/>
      <c r="U48" s="527"/>
      <c r="V48" s="527"/>
      <c r="W48" s="527"/>
      <c r="X48" s="527"/>
      <c r="Y48" s="527"/>
      <c r="Z48" s="527"/>
      <c r="AA48" s="527"/>
      <c r="AB48" s="69"/>
    </row>
    <row r="49" spans="1:28" ht="18.75" customHeight="1" thickBot="1">
      <c r="B49" s="13"/>
      <c r="C49" s="163"/>
      <c r="D49" s="544"/>
      <c r="E49" s="545"/>
      <c r="F49" s="546"/>
      <c r="G49" s="547"/>
      <c r="H49" s="164"/>
      <c r="I49" s="548"/>
      <c r="J49" s="549"/>
      <c r="K49" s="550"/>
      <c r="L49" s="550"/>
      <c r="M49" s="550"/>
      <c r="N49" s="550"/>
      <c r="O49" s="550"/>
      <c r="P49" s="550"/>
      <c r="Q49" s="550"/>
      <c r="R49" s="550"/>
      <c r="S49" s="550"/>
      <c r="T49" s="550"/>
      <c r="U49" s="550"/>
      <c r="V49" s="550"/>
      <c r="W49" s="550"/>
      <c r="X49" s="550"/>
      <c r="Y49" s="550"/>
      <c r="Z49" s="550"/>
      <c r="AA49" s="550"/>
      <c r="AB49" s="69"/>
    </row>
    <row r="50" spans="1:28" s="226" customFormat="1" ht="18.75" customHeight="1" thickBot="1">
      <c r="A50" s="223"/>
      <c r="B50" s="224"/>
      <c r="C50" s="530" t="s">
        <v>23</v>
      </c>
      <c r="D50" s="531"/>
      <c r="E50" s="531"/>
      <c r="F50" s="531"/>
      <c r="G50" s="531"/>
      <c r="H50" s="531"/>
      <c r="I50" s="531"/>
      <c r="J50" s="531"/>
      <c r="K50" s="531"/>
      <c r="L50" s="531"/>
      <c r="M50" s="531"/>
      <c r="N50" s="531"/>
      <c r="O50" s="531"/>
      <c r="P50" s="531"/>
      <c r="Q50" s="531"/>
      <c r="R50" s="531"/>
      <c r="S50" s="531"/>
      <c r="T50" s="531"/>
      <c r="U50" s="531"/>
      <c r="V50" s="531"/>
      <c r="W50" s="531"/>
      <c r="X50" s="531"/>
      <c r="Y50" s="531"/>
      <c r="Z50" s="531"/>
      <c r="AA50" s="532"/>
      <c r="AB50" s="225"/>
    </row>
    <row r="51" spans="1:28" ht="19.5" customHeight="1">
      <c r="A51" s="12"/>
      <c r="B51" s="13"/>
      <c r="C51" s="479"/>
      <c r="D51" s="480"/>
      <c r="E51" s="480"/>
      <c r="F51" s="480"/>
      <c r="G51" s="480"/>
      <c r="H51" s="480"/>
      <c r="I51" s="480"/>
      <c r="J51" s="480"/>
      <c r="K51" s="480"/>
      <c r="L51" s="480"/>
      <c r="M51" s="480"/>
      <c r="N51" s="480"/>
      <c r="O51" s="480"/>
      <c r="P51" s="480"/>
      <c r="Q51" s="480"/>
      <c r="R51" s="480"/>
      <c r="S51" s="480"/>
      <c r="T51" s="480"/>
      <c r="U51" s="480"/>
      <c r="V51" s="480"/>
      <c r="W51" s="480"/>
      <c r="X51" s="480"/>
      <c r="Y51" s="480"/>
      <c r="Z51" s="480"/>
      <c r="AA51" s="481"/>
      <c r="AB51" s="69"/>
    </row>
    <row r="52" spans="1:28" ht="19.5" customHeight="1">
      <c r="A52" s="12"/>
      <c r="B52" s="13"/>
      <c r="C52" s="472"/>
      <c r="D52" s="473"/>
      <c r="E52" s="473"/>
      <c r="F52" s="473"/>
      <c r="G52" s="473"/>
      <c r="H52" s="473"/>
      <c r="I52" s="473"/>
      <c r="J52" s="473"/>
      <c r="K52" s="473"/>
      <c r="L52" s="474"/>
      <c r="M52" s="474"/>
      <c r="N52" s="474"/>
      <c r="O52" s="474"/>
      <c r="P52" s="474"/>
      <c r="Q52" s="474"/>
      <c r="R52" s="474"/>
      <c r="S52" s="474"/>
      <c r="T52" s="474"/>
      <c r="U52" s="474"/>
      <c r="V52" s="474"/>
      <c r="W52" s="474"/>
      <c r="X52" s="474"/>
      <c r="Y52" s="474"/>
      <c r="Z52" s="474"/>
      <c r="AA52" s="475"/>
      <c r="AB52" s="69"/>
    </row>
    <row r="53" spans="1:28" ht="19.5" customHeight="1">
      <c r="A53" s="12"/>
      <c r="B53" s="13"/>
      <c r="C53" s="472"/>
      <c r="D53" s="473"/>
      <c r="E53" s="473"/>
      <c r="F53" s="473"/>
      <c r="G53" s="473"/>
      <c r="H53" s="473"/>
      <c r="I53" s="473"/>
      <c r="J53" s="473"/>
      <c r="K53" s="473"/>
      <c r="L53" s="474"/>
      <c r="M53" s="474"/>
      <c r="N53" s="474"/>
      <c r="O53" s="474"/>
      <c r="P53" s="474"/>
      <c r="Q53" s="474"/>
      <c r="R53" s="474"/>
      <c r="S53" s="474"/>
      <c r="T53" s="474"/>
      <c r="U53" s="474"/>
      <c r="V53" s="474"/>
      <c r="W53" s="474"/>
      <c r="X53" s="474"/>
      <c r="Y53" s="474"/>
      <c r="Z53" s="474"/>
      <c r="AA53" s="475"/>
      <c r="AB53" s="69"/>
    </row>
    <row r="54" spans="1:28" ht="19.5" customHeight="1">
      <c r="A54" s="12"/>
      <c r="B54" s="13"/>
      <c r="C54" s="472"/>
      <c r="D54" s="473"/>
      <c r="E54" s="473"/>
      <c r="F54" s="473"/>
      <c r="G54" s="473"/>
      <c r="H54" s="473"/>
      <c r="I54" s="473"/>
      <c r="J54" s="473"/>
      <c r="K54" s="473"/>
      <c r="L54" s="474"/>
      <c r="M54" s="474"/>
      <c r="N54" s="474"/>
      <c r="O54" s="474"/>
      <c r="P54" s="474"/>
      <c r="Q54" s="474"/>
      <c r="R54" s="474"/>
      <c r="S54" s="474"/>
      <c r="T54" s="474"/>
      <c r="U54" s="474"/>
      <c r="V54" s="474"/>
      <c r="W54" s="474"/>
      <c r="X54" s="474"/>
      <c r="Y54" s="474"/>
      <c r="Z54" s="474"/>
      <c r="AA54" s="475"/>
      <c r="AB54" s="69"/>
    </row>
    <row r="55" spans="1:28" ht="19.5" customHeight="1">
      <c r="A55" s="12"/>
      <c r="B55" s="13"/>
      <c r="C55" s="472"/>
      <c r="D55" s="473"/>
      <c r="E55" s="473"/>
      <c r="F55" s="473"/>
      <c r="G55" s="473"/>
      <c r="H55" s="473"/>
      <c r="I55" s="473"/>
      <c r="J55" s="473"/>
      <c r="K55" s="473"/>
      <c r="L55" s="474"/>
      <c r="M55" s="474"/>
      <c r="N55" s="474"/>
      <c r="O55" s="474"/>
      <c r="P55" s="474"/>
      <c r="Q55" s="474"/>
      <c r="R55" s="474"/>
      <c r="S55" s="474"/>
      <c r="T55" s="474"/>
      <c r="U55" s="474"/>
      <c r="V55" s="474"/>
      <c r="W55" s="474"/>
      <c r="X55" s="474"/>
      <c r="Y55" s="474"/>
      <c r="Z55" s="474"/>
      <c r="AA55" s="475"/>
      <c r="AB55" s="69"/>
    </row>
    <row r="56" spans="1:28" ht="19.5" customHeight="1">
      <c r="A56" s="12"/>
      <c r="B56" s="13"/>
      <c r="C56" s="472"/>
      <c r="D56" s="473"/>
      <c r="E56" s="473"/>
      <c r="F56" s="473"/>
      <c r="G56" s="473"/>
      <c r="H56" s="473"/>
      <c r="I56" s="473"/>
      <c r="J56" s="473"/>
      <c r="K56" s="473"/>
      <c r="L56" s="474"/>
      <c r="M56" s="474"/>
      <c r="N56" s="474"/>
      <c r="O56" s="474"/>
      <c r="P56" s="474"/>
      <c r="Q56" s="474"/>
      <c r="R56" s="474"/>
      <c r="S56" s="474"/>
      <c r="T56" s="474"/>
      <c r="U56" s="474"/>
      <c r="V56" s="474"/>
      <c r="W56" s="474"/>
      <c r="X56" s="474"/>
      <c r="Y56" s="474"/>
      <c r="Z56" s="474"/>
      <c r="AA56" s="475"/>
      <c r="AB56" s="69"/>
    </row>
    <row r="57" spans="1:28" ht="19.5" customHeight="1" thickBot="1">
      <c r="A57" s="12"/>
      <c r="B57" s="13"/>
      <c r="C57" s="467"/>
      <c r="D57" s="468"/>
      <c r="E57" s="468"/>
      <c r="F57" s="468"/>
      <c r="G57" s="468"/>
      <c r="H57" s="468"/>
      <c r="I57" s="468"/>
      <c r="J57" s="468"/>
      <c r="K57" s="468"/>
      <c r="L57" s="469"/>
      <c r="M57" s="469"/>
      <c r="N57" s="469"/>
      <c r="O57" s="469"/>
      <c r="P57" s="469"/>
      <c r="Q57" s="469"/>
      <c r="R57" s="469"/>
      <c r="S57" s="469"/>
      <c r="T57" s="469"/>
      <c r="U57" s="469"/>
      <c r="V57" s="469"/>
      <c r="W57" s="469"/>
      <c r="X57" s="469"/>
      <c r="Y57" s="469"/>
      <c r="Z57" s="469"/>
      <c r="AA57" s="470"/>
      <c r="AB57" s="69"/>
    </row>
    <row r="58" spans="1:28" ht="6.75" customHeight="1" thickBot="1">
      <c r="A58" s="12"/>
      <c r="B58" s="14"/>
      <c r="C58" s="15"/>
      <c r="D58" s="15"/>
      <c r="E58" s="15"/>
      <c r="F58" s="15"/>
      <c r="G58" s="15"/>
      <c r="H58" s="15"/>
      <c r="I58" s="21"/>
      <c r="J58" s="27"/>
      <c r="K58" s="15"/>
      <c r="L58" s="15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116"/>
    </row>
  </sheetData>
  <protectedRanges>
    <protectedRange algorithmName="SHA-512" hashValue="wZqtwUr85rmSAy7JFUSkS1XK5PfOLoR8CJClCb4V+bnpJh1QJKh4gFhnrkK/b5iVLbr4jCqblZCepjNKPvf/NQ==" saltValue="dCOGZItV8bDtP67eKZpw9w==" spinCount="100000" sqref="V16:V25" name="Rango1_1_1_1"/>
  </protectedRanges>
  <mergeCells count="182">
    <mergeCell ref="I46:J46"/>
    <mergeCell ref="K46:AA46"/>
    <mergeCell ref="D44:E44"/>
    <mergeCell ref="F44:G44"/>
    <mergeCell ref="I44:J44"/>
    <mergeCell ref="K44:AA44"/>
    <mergeCell ref="D45:E45"/>
    <mergeCell ref="F45:G45"/>
    <mergeCell ref="I45:J45"/>
    <mergeCell ref="K45:AA45"/>
    <mergeCell ref="K37:AA37"/>
    <mergeCell ref="D38:E38"/>
    <mergeCell ref="D35:E35"/>
    <mergeCell ref="F35:G35"/>
    <mergeCell ref="I35:J35"/>
    <mergeCell ref="D32:E32"/>
    <mergeCell ref="F32:G32"/>
    <mergeCell ref="I32:J32"/>
    <mergeCell ref="K32:AA32"/>
    <mergeCell ref="K35:AA35"/>
    <mergeCell ref="I34:J34"/>
    <mergeCell ref="K34:AA34"/>
    <mergeCell ref="D36:E36"/>
    <mergeCell ref="F36:G36"/>
    <mergeCell ref="I36:J36"/>
    <mergeCell ref="K36:AA36"/>
    <mergeCell ref="D37:E37"/>
    <mergeCell ref="F37:G37"/>
    <mergeCell ref="I37:J37"/>
    <mergeCell ref="H23:J23"/>
    <mergeCell ref="D31:E31"/>
    <mergeCell ref="F31:G31"/>
    <mergeCell ref="I31:J31"/>
    <mergeCell ref="K31:AA31"/>
    <mergeCell ref="C53:K53"/>
    <mergeCell ref="L53:AA53"/>
    <mergeCell ref="C54:K54"/>
    <mergeCell ref="L54:AA54"/>
    <mergeCell ref="D49:E49"/>
    <mergeCell ref="F49:G49"/>
    <mergeCell ref="I49:J49"/>
    <mergeCell ref="K49:AA49"/>
    <mergeCell ref="C50:AA50"/>
    <mergeCell ref="C51:K51"/>
    <mergeCell ref="L51:AA51"/>
    <mergeCell ref="D48:E48"/>
    <mergeCell ref="F43:G43"/>
    <mergeCell ref="I43:J43"/>
    <mergeCell ref="K43:AA43"/>
    <mergeCell ref="D33:E33"/>
    <mergeCell ref="F33:G33"/>
    <mergeCell ref="I33:J33"/>
    <mergeCell ref="K33:AA33"/>
    <mergeCell ref="C56:K56"/>
    <mergeCell ref="L56:AA56"/>
    <mergeCell ref="C57:K57"/>
    <mergeCell ref="L57:AA57"/>
    <mergeCell ref="C55:K55"/>
    <mergeCell ref="L55:AA55"/>
    <mergeCell ref="C39:AA39"/>
    <mergeCell ref="D40:E40"/>
    <mergeCell ref="F40:G40"/>
    <mergeCell ref="I40:J40"/>
    <mergeCell ref="K40:AA40"/>
    <mergeCell ref="D41:E41"/>
    <mergeCell ref="F41:G41"/>
    <mergeCell ref="I41:J41"/>
    <mergeCell ref="K41:AA41"/>
    <mergeCell ref="D42:E42"/>
    <mergeCell ref="F42:G42"/>
    <mergeCell ref="I42:J42"/>
    <mergeCell ref="K42:AA42"/>
    <mergeCell ref="D43:E43"/>
    <mergeCell ref="C52:K52"/>
    <mergeCell ref="L52:AA52"/>
    <mergeCell ref="D46:E46"/>
    <mergeCell ref="F46:G46"/>
    <mergeCell ref="R22:U22"/>
    <mergeCell ref="AA22:AB22"/>
    <mergeCell ref="C23:F23"/>
    <mergeCell ref="O23:P23"/>
    <mergeCell ref="R23:U23"/>
    <mergeCell ref="AA23:AB23"/>
    <mergeCell ref="F48:G48"/>
    <mergeCell ref="I48:J48"/>
    <mergeCell ref="K48:AA48"/>
    <mergeCell ref="D47:E47"/>
    <mergeCell ref="F47:G47"/>
    <mergeCell ref="I47:J47"/>
    <mergeCell ref="K47:AA47"/>
    <mergeCell ref="K30:AA30"/>
    <mergeCell ref="C27:AA27"/>
    <mergeCell ref="D28:E28"/>
    <mergeCell ref="F28:G28"/>
    <mergeCell ref="I28:J28"/>
    <mergeCell ref="K28:AA28"/>
    <mergeCell ref="F38:G38"/>
    <mergeCell ref="I38:J38"/>
    <mergeCell ref="K38:AA38"/>
    <mergeCell ref="D34:E34"/>
    <mergeCell ref="F34:G34"/>
    <mergeCell ref="D29:E29"/>
    <mergeCell ref="F29:G29"/>
    <mergeCell ref="I29:J29"/>
    <mergeCell ref="K29:AA29"/>
    <mergeCell ref="D30:E30"/>
    <mergeCell ref="F30:G30"/>
    <mergeCell ref="I30:J30"/>
    <mergeCell ref="H21:J21"/>
    <mergeCell ref="M20:O20"/>
    <mergeCell ref="R20:U20"/>
    <mergeCell ref="AA20:AB20"/>
    <mergeCell ref="C21:E21"/>
    <mergeCell ref="H22:J22"/>
    <mergeCell ref="M21:O21"/>
    <mergeCell ref="R21:U21"/>
    <mergeCell ref="AA21:AB21"/>
    <mergeCell ref="C24:E24"/>
    <mergeCell ref="R24:U24"/>
    <mergeCell ref="AA24:AB24"/>
    <mergeCell ref="C25:E25"/>
    <mergeCell ref="R25:U25"/>
    <mergeCell ref="E22:F22"/>
    <mergeCell ref="J24:K24"/>
    <mergeCell ref="M22:O22"/>
    <mergeCell ref="C18:E18"/>
    <mergeCell ref="H19:J19"/>
    <mergeCell ref="M18:O18"/>
    <mergeCell ref="R18:U18"/>
    <mergeCell ref="AA18:AB18"/>
    <mergeCell ref="C19:E19"/>
    <mergeCell ref="H20:J20"/>
    <mergeCell ref="M19:O19"/>
    <mergeCell ref="R19:U19"/>
    <mergeCell ref="AA19:AB19"/>
    <mergeCell ref="C20:E20"/>
    <mergeCell ref="H18:J18"/>
    <mergeCell ref="C16:E16"/>
    <mergeCell ref="H16:J16"/>
    <mergeCell ref="M16:O16"/>
    <mergeCell ref="R16:U16"/>
    <mergeCell ref="AA16:AB16"/>
    <mergeCell ref="C17:E17"/>
    <mergeCell ref="H17:J17"/>
    <mergeCell ref="M17:O17"/>
    <mergeCell ref="R17:U17"/>
    <mergeCell ref="AA17:AB17"/>
    <mergeCell ref="C12:E12"/>
    <mergeCell ref="C14:F14"/>
    <mergeCell ref="H14:K14"/>
    <mergeCell ref="M14:P14"/>
    <mergeCell ref="R14:Z14"/>
    <mergeCell ref="H15:J15"/>
    <mergeCell ref="C10:E10"/>
    <mergeCell ref="R10:T10"/>
    <mergeCell ref="U10:V10"/>
    <mergeCell ref="W10:X10"/>
    <mergeCell ref="Y10:Z10"/>
    <mergeCell ref="R11:T11"/>
    <mergeCell ref="U11:V11"/>
    <mergeCell ref="W11:X11"/>
    <mergeCell ref="Y11:Z11"/>
    <mergeCell ref="H3:S4"/>
    <mergeCell ref="T3:AA4"/>
    <mergeCell ref="H6:H7"/>
    <mergeCell ref="C7:E7"/>
    <mergeCell ref="M7:P7"/>
    <mergeCell ref="R7:Z7"/>
    <mergeCell ref="Y8:Z8"/>
    <mergeCell ref="C9:E9"/>
    <mergeCell ref="M9:N9"/>
    <mergeCell ref="O9:P9"/>
    <mergeCell ref="R9:T9"/>
    <mergeCell ref="U9:V9"/>
    <mergeCell ref="W9:X9"/>
    <mergeCell ref="Y9:Z9"/>
    <mergeCell ref="C8:E8"/>
    <mergeCell ref="M8:N8"/>
    <mergeCell ref="O8:P8"/>
    <mergeCell ref="R8:T8"/>
    <mergeCell ref="U8:V8"/>
    <mergeCell ref="W8:X8"/>
  </mergeCells>
  <conditionalFormatting sqref="W16:Z25">
    <cfRule type="cellIs" dxfId="5" priority="1" operator="equal">
      <formula>0</formula>
    </cfRule>
  </conditionalFormatting>
  <printOptions horizontalCentered="1"/>
  <pageMargins left="0" right="0" top="0" bottom="0" header="0" footer="0"/>
  <pageSetup scale="7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C58"/>
  <sheetViews>
    <sheetView showGridLines="0" tabSelected="1" topLeftCell="A7" zoomScale="80" zoomScaleNormal="80" workbookViewId="0">
      <selection activeCell="N46" sqref="N46"/>
    </sheetView>
  </sheetViews>
  <sheetFormatPr baseColWidth="10" defaultColWidth="11.42578125" defaultRowHeight="15"/>
  <cols>
    <col min="1" max="1" width="1.85546875" style="278" customWidth="1"/>
    <col min="2" max="2" width="1.28515625" style="278" customWidth="1"/>
    <col min="3" max="3" width="14.140625" style="278" customWidth="1"/>
    <col min="4" max="4" width="10.28515625" style="278" customWidth="1"/>
    <col min="5" max="5" width="6.5703125" style="278" customWidth="1"/>
    <col min="6" max="6" width="8" style="278" customWidth="1"/>
    <col min="7" max="7" width="8.7109375" style="278" customWidth="1"/>
    <col min="8" max="8" width="1.42578125" style="278" customWidth="1"/>
    <col min="9" max="9" width="14.5703125" style="278" customWidth="1"/>
    <col min="10" max="10" width="11.42578125" style="16" customWidth="1"/>
    <col min="11" max="11" width="3.42578125" style="22" customWidth="1"/>
    <col min="12" max="12" width="12.42578125" style="278" customWidth="1"/>
    <col min="13" max="13" width="1.28515625" style="278" customWidth="1"/>
    <col min="14" max="14" width="10" style="28" customWidth="1"/>
    <col min="15" max="15" width="9.7109375" style="28" customWidth="1"/>
    <col min="16" max="16" width="10" style="28" customWidth="1"/>
    <col min="17" max="17" width="9.85546875" style="28" customWidth="1"/>
    <col min="18" max="18" width="1.42578125" style="28" customWidth="1"/>
    <col min="19" max="21" width="5.28515625" style="28" customWidth="1"/>
    <col min="22" max="22" width="6.5703125" style="28" customWidth="1"/>
    <col min="23" max="26" width="6.140625" style="28" customWidth="1"/>
    <col min="27" max="27" width="8.140625" style="28" customWidth="1"/>
    <col min="28" max="28" width="1.28515625" style="28" customWidth="1"/>
    <col min="29" max="29" width="1.140625" style="278" customWidth="1"/>
    <col min="30" max="16384" width="11.42578125" style="278"/>
  </cols>
  <sheetData>
    <row r="1" spans="1:29" ht="15.75" thickBot="1"/>
    <row r="2" spans="1:29" ht="6.75" customHeight="1" thickBot="1">
      <c r="B2" s="109"/>
      <c r="C2" s="110"/>
      <c r="D2" s="110"/>
      <c r="E2" s="110"/>
      <c r="F2" s="110"/>
      <c r="G2" s="110"/>
      <c r="H2" s="110"/>
      <c r="I2" s="110"/>
      <c r="J2" s="111"/>
      <c r="K2" s="25"/>
      <c r="L2" s="110"/>
      <c r="M2" s="110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3"/>
    </row>
    <row r="3" spans="1:29" ht="17.25" customHeight="1">
      <c r="B3" s="13"/>
      <c r="C3" s="78"/>
      <c r="D3" s="79"/>
      <c r="E3" s="79"/>
      <c r="F3" s="79"/>
      <c r="G3" s="79"/>
      <c r="H3" s="79"/>
      <c r="I3" s="504" t="s">
        <v>0</v>
      </c>
      <c r="J3" s="504"/>
      <c r="K3" s="504"/>
      <c r="L3" s="504"/>
      <c r="M3" s="504"/>
      <c r="N3" s="504"/>
      <c r="O3" s="504"/>
      <c r="P3" s="504"/>
      <c r="Q3" s="504"/>
      <c r="R3" s="504"/>
      <c r="S3" s="504"/>
      <c r="T3" s="504"/>
      <c r="U3" s="343"/>
      <c r="V3" s="343"/>
      <c r="W3" s="343"/>
      <c r="X3" s="343"/>
      <c r="Y3" s="343"/>
      <c r="Z3" s="343"/>
      <c r="AA3" s="343"/>
      <c r="AB3" s="413"/>
      <c r="AC3" s="69"/>
    </row>
    <row r="4" spans="1:29" ht="17.25" customHeight="1" thickBot="1">
      <c r="A4" s="31"/>
      <c r="B4" s="114"/>
      <c r="C4" s="82"/>
      <c r="D4" s="83"/>
      <c r="E4" s="83"/>
      <c r="F4" s="83"/>
      <c r="G4" s="83"/>
      <c r="H4" s="83"/>
      <c r="I4" s="505"/>
      <c r="J4" s="505"/>
      <c r="K4" s="505"/>
      <c r="L4" s="505"/>
      <c r="M4" s="505"/>
      <c r="N4" s="505"/>
      <c r="O4" s="505"/>
      <c r="P4" s="505"/>
      <c r="Q4" s="505"/>
      <c r="R4" s="505"/>
      <c r="S4" s="505"/>
      <c r="T4" s="505"/>
      <c r="U4" s="345"/>
      <c r="V4" s="345"/>
      <c r="W4" s="345"/>
      <c r="X4" s="345"/>
      <c r="Y4" s="345"/>
      <c r="Z4" s="345"/>
      <c r="AA4" s="345"/>
      <c r="AB4" s="415"/>
      <c r="AC4" s="69"/>
    </row>
    <row r="5" spans="1:29" ht="3" customHeight="1" thickBot="1">
      <c r="B5" s="13"/>
      <c r="C5" s="12"/>
      <c r="D5" s="12"/>
      <c r="E5" s="12"/>
      <c r="F5" s="12"/>
      <c r="G5" s="12"/>
      <c r="H5" s="12"/>
      <c r="I5" s="12"/>
      <c r="J5" s="20"/>
      <c r="K5" s="26"/>
      <c r="L5" s="12"/>
      <c r="M5" s="12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69"/>
    </row>
    <row r="6" spans="1:29" ht="9" customHeight="1" thickBot="1">
      <c r="B6" s="13"/>
      <c r="C6" s="2"/>
      <c r="D6" s="3"/>
      <c r="E6" s="3"/>
      <c r="F6" s="3"/>
      <c r="G6" s="3"/>
      <c r="H6" s="3"/>
      <c r="I6" s="551" t="s">
        <v>5</v>
      </c>
      <c r="J6" s="551"/>
      <c r="K6" s="23"/>
      <c r="L6" s="3"/>
      <c r="M6" s="3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5"/>
      <c r="AC6" s="69"/>
    </row>
    <row r="7" spans="1:29" ht="17.25" customHeight="1" thickBot="1">
      <c r="A7" s="12"/>
      <c r="B7" s="13"/>
      <c r="C7" s="418" t="s">
        <v>36</v>
      </c>
      <c r="D7" s="419"/>
      <c r="E7" s="419"/>
      <c r="F7" s="419"/>
      <c r="G7" s="132"/>
      <c r="H7" s="4"/>
      <c r="I7" s="552"/>
      <c r="J7" s="552"/>
      <c r="K7" s="24"/>
      <c r="L7" s="128"/>
      <c r="M7" s="4"/>
      <c r="N7" s="420" t="s">
        <v>6</v>
      </c>
      <c r="O7" s="421"/>
      <c r="P7" s="421"/>
      <c r="Q7" s="422"/>
      <c r="R7" s="84"/>
      <c r="S7" s="423" t="s">
        <v>138</v>
      </c>
      <c r="T7" s="424"/>
      <c r="U7" s="424"/>
      <c r="V7" s="424"/>
      <c r="W7" s="424"/>
      <c r="X7" s="424"/>
      <c r="Y7" s="424"/>
      <c r="Z7" s="424"/>
      <c r="AA7" s="425"/>
      <c r="AB7" s="37"/>
      <c r="AC7" s="69"/>
    </row>
    <row r="8" spans="1:29" ht="17.25" customHeight="1" thickBot="1">
      <c r="B8" s="13"/>
      <c r="C8" s="418" t="s">
        <v>37</v>
      </c>
      <c r="D8" s="419"/>
      <c r="E8" s="419"/>
      <c r="F8" s="419"/>
      <c r="G8" s="132"/>
      <c r="H8" s="4"/>
      <c r="I8" s="97"/>
      <c r="J8" s="18"/>
      <c r="K8" s="24"/>
      <c r="L8" s="4"/>
      <c r="M8" s="4"/>
      <c r="N8" s="347" t="s">
        <v>7</v>
      </c>
      <c r="O8" s="491"/>
      <c r="P8" s="347" t="s">
        <v>8</v>
      </c>
      <c r="Q8" s="491"/>
      <c r="R8" s="84"/>
      <c r="S8" s="437" t="s">
        <v>16</v>
      </c>
      <c r="T8" s="426"/>
      <c r="U8" s="426"/>
      <c r="V8" s="426" t="s">
        <v>92</v>
      </c>
      <c r="W8" s="426"/>
      <c r="X8" s="426" t="s">
        <v>93</v>
      </c>
      <c r="Y8" s="426"/>
      <c r="Z8" s="426" t="s">
        <v>94</v>
      </c>
      <c r="AA8" s="428"/>
      <c r="AB8" s="37"/>
      <c r="AC8" s="69"/>
    </row>
    <row r="9" spans="1:29" ht="20.25" customHeight="1" thickBot="1">
      <c r="B9" s="13"/>
      <c r="C9" s="418" t="s">
        <v>2</v>
      </c>
      <c r="D9" s="419"/>
      <c r="E9" s="419"/>
      <c r="F9" s="419"/>
      <c r="G9" s="132"/>
      <c r="H9" s="4"/>
      <c r="I9" s="121" t="s">
        <v>151</v>
      </c>
      <c r="J9" s="129"/>
      <c r="K9" s="130"/>
      <c r="L9" s="131"/>
      <c r="M9" s="4"/>
      <c r="N9" s="506"/>
      <c r="O9" s="507"/>
      <c r="P9" s="506"/>
      <c r="Q9" s="507"/>
      <c r="R9" s="84"/>
      <c r="S9" s="431" t="s">
        <v>301</v>
      </c>
      <c r="T9" s="432"/>
      <c r="U9" s="432"/>
      <c r="V9" s="432"/>
      <c r="W9" s="432"/>
      <c r="X9" s="432"/>
      <c r="Y9" s="432"/>
      <c r="Z9" s="432"/>
      <c r="AA9" s="436"/>
      <c r="AB9" s="85"/>
      <c r="AC9" s="69"/>
    </row>
    <row r="10" spans="1:29" ht="20.25" customHeight="1" thickBot="1">
      <c r="B10" s="13"/>
      <c r="C10" s="418" t="s">
        <v>3</v>
      </c>
      <c r="D10" s="419"/>
      <c r="E10" s="419"/>
      <c r="F10" s="419"/>
      <c r="G10" s="133"/>
      <c r="H10" s="4"/>
      <c r="I10" s="121" t="s">
        <v>152</v>
      </c>
      <c r="J10" s="129"/>
      <c r="K10" s="130"/>
      <c r="L10" s="131"/>
      <c r="M10" s="36"/>
      <c r="N10" s="347" t="s">
        <v>1</v>
      </c>
      <c r="O10" s="491"/>
      <c r="P10" s="506"/>
      <c r="Q10" s="507"/>
      <c r="R10" s="36"/>
      <c r="S10" s="446" t="s">
        <v>302</v>
      </c>
      <c r="T10" s="447"/>
      <c r="U10" s="447"/>
      <c r="V10" s="447"/>
      <c r="W10" s="447"/>
      <c r="X10" s="447"/>
      <c r="Y10" s="447"/>
      <c r="Z10" s="447"/>
      <c r="AA10" s="511"/>
      <c r="AB10" s="37"/>
      <c r="AC10" s="69"/>
    </row>
    <row r="11" spans="1:29" ht="5.25" customHeight="1" thickBot="1">
      <c r="B11" s="13"/>
      <c r="C11" s="441"/>
      <c r="D11" s="442"/>
      <c r="E11" s="442"/>
      <c r="F11" s="442"/>
      <c r="G11" s="98"/>
      <c r="H11" s="6"/>
      <c r="I11" s="6"/>
      <c r="J11" s="19"/>
      <c r="K11" s="70"/>
      <c r="L11" s="6"/>
      <c r="M11" s="38"/>
      <c r="N11" s="71"/>
      <c r="O11" s="71"/>
      <c r="P11" s="71"/>
      <c r="Q11" s="71"/>
      <c r="R11" s="71"/>
      <c r="S11" s="71"/>
      <c r="T11" s="38"/>
      <c r="U11" s="38"/>
      <c r="V11" s="38"/>
      <c r="W11" s="38"/>
      <c r="X11" s="38"/>
      <c r="Y11" s="38"/>
      <c r="Z11" s="38"/>
      <c r="AA11" s="38"/>
      <c r="AB11" s="39"/>
      <c r="AC11" s="69"/>
    </row>
    <row r="12" spans="1:29" ht="7.5" customHeight="1">
      <c r="B12" s="13"/>
      <c r="C12" s="12"/>
      <c r="D12" s="12"/>
      <c r="E12" s="12"/>
      <c r="F12" s="12"/>
      <c r="G12" s="12"/>
      <c r="H12" s="12"/>
      <c r="I12" s="12"/>
      <c r="J12" s="20"/>
      <c r="K12" s="26"/>
      <c r="L12" s="12"/>
      <c r="M12" s="12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69"/>
    </row>
    <row r="13" spans="1:29" s="216" customFormat="1" ht="16.5" customHeight="1">
      <c r="B13" s="217"/>
      <c r="C13" s="553" t="s">
        <v>139</v>
      </c>
      <c r="D13" s="553"/>
      <c r="E13" s="553"/>
      <c r="F13" s="553"/>
      <c r="G13" s="553"/>
      <c r="H13" s="218"/>
      <c r="I13" s="553" t="s">
        <v>141</v>
      </c>
      <c r="J13" s="553"/>
      <c r="K13" s="553"/>
      <c r="L13" s="553"/>
      <c r="M13" s="218"/>
      <c r="N13" s="553" t="s">
        <v>144</v>
      </c>
      <c r="O13" s="553"/>
      <c r="P13" s="553"/>
      <c r="Q13" s="553"/>
      <c r="R13" s="219"/>
      <c r="S13" s="553" t="s">
        <v>140</v>
      </c>
      <c r="T13" s="553"/>
      <c r="U13" s="553"/>
      <c r="V13" s="553"/>
      <c r="W13" s="553"/>
      <c r="X13" s="553"/>
      <c r="Y13" s="553"/>
      <c r="Z13" s="553"/>
      <c r="AA13" s="553"/>
      <c r="AB13" s="553"/>
      <c r="AC13" s="221"/>
    </row>
    <row r="14" spans="1:29" ht="16.5" customHeight="1">
      <c r="B14" s="13"/>
      <c r="C14" s="555" t="s">
        <v>9</v>
      </c>
      <c r="D14" s="556"/>
      <c r="E14" s="556"/>
      <c r="F14" s="557"/>
      <c r="G14" s="310" t="s">
        <v>297</v>
      </c>
      <c r="H14" s="12"/>
      <c r="I14" s="554" t="s">
        <v>9</v>
      </c>
      <c r="J14" s="554"/>
      <c r="K14" s="554"/>
      <c r="L14" s="310" t="s">
        <v>297</v>
      </c>
      <c r="M14" s="12"/>
      <c r="N14" s="307" t="s">
        <v>9</v>
      </c>
      <c r="O14" s="307"/>
      <c r="P14" s="307"/>
      <c r="Q14" s="310" t="s">
        <v>297</v>
      </c>
      <c r="R14" s="29"/>
      <c r="S14" s="555" t="s">
        <v>113</v>
      </c>
      <c r="T14" s="556"/>
      <c r="U14" s="556"/>
      <c r="V14" s="557"/>
      <c r="W14" s="308" t="s">
        <v>111</v>
      </c>
      <c r="X14" s="308" t="s">
        <v>107</v>
      </c>
      <c r="Y14" s="308" t="s">
        <v>108</v>
      </c>
      <c r="Z14" s="308" t="s">
        <v>112</v>
      </c>
      <c r="AA14" s="564" t="s">
        <v>120</v>
      </c>
      <c r="AB14" s="564"/>
      <c r="AC14" s="69"/>
    </row>
    <row r="15" spans="1:29" ht="15.75">
      <c r="B15" s="13"/>
      <c r="C15" s="397" t="s">
        <v>27</v>
      </c>
      <c r="D15" s="397"/>
      <c r="E15" s="397"/>
      <c r="F15" s="397"/>
      <c r="G15" s="211"/>
      <c r="H15" s="136"/>
      <c r="I15" s="397" t="s">
        <v>27</v>
      </c>
      <c r="J15" s="397"/>
      <c r="K15" s="397"/>
      <c r="L15" s="211"/>
      <c r="M15" s="136"/>
      <c r="N15" s="397" t="s">
        <v>145</v>
      </c>
      <c r="O15" s="397"/>
      <c r="P15" s="397"/>
      <c r="Q15" s="288"/>
      <c r="R15" s="29"/>
      <c r="S15" s="400" t="s">
        <v>97</v>
      </c>
      <c r="T15" s="400"/>
      <c r="U15" s="400"/>
      <c r="V15" s="400"/>
      <c r="W15" s="127"/>
      <c r="X15" s="227"/>
      <c r="Y15" s="227"/>
      <c r="Z15" s="227"/>
      <c r="AA15" s="564"/>
      <c r="AB15" s="564"/>
      <c r="AC15" s="306"/>
    </row>
    <row r="16" spans="1:29" ht="15.75">
      <c r="B16" s="13"/>
      <c r="C16" s="558" t="s">
        <v>84</v>
      </c>
      <c r="D16" s="558"/>
      <c r="E16" s="558"/>
      <c r="F16" s="558"/>
      <c r="G16" s="311"/>
      <c r="H16" s="136"/>
      <c r="I16" s="397" t="s">
        <v>292</v>
      </c>
      <c r="J16" s="397"/>
      <c r="K16" s="397"/>
      <c r="L16" s="311"/>
      <c r="M16" s="136"/>
      <c r="N16" s="558" t="s">
        <v>146</v>
      </c>
      <c r="O16" s="558"/>
      <c r="P16" s="558"/>
      <c r="Q16" s="313"/>
      <c r="R16" s="29"/>
      <c r="S16" s="400" t="s">
        <v>98</v>
      </c>
      <c r="T16" s="400"/>
      <c r="U16" s="400"/>
      <c r="V16" s="400"/>
      <c r="W16" s="127"/>
      <c r="X16" s="227"/>
      <c r="Y16" s="227"/>
      <c r="Z16" s="227"/>
      <c r="AA16" s="564"/>
      <c r="AB16" s="564"/>
      <c r="AC16" s="306"/>
    </row>
    <row r="17" spans="2:29" ht="15.75">
      <c r="B17" s="13"/>
      <c r="C17" s="558" t="s">
        <v>85</v>
      </c>
      <c r="D17" s="558"/>
      <c r="E17" s="558"/>
      <c r="F17" s="558"/>
      <c r="G17" s="311"/>
      <c r="H17" s="136"/>
      <c r="I17" s="397" t="s">
        <v>143</v>
      </c>
      <c r="J17" s="397"/>
      <c r="K17" s="397"/>
      <c r="L17" s="311"/>
      <c r="M17" s="136"/>
      <c r="N17" s="558" t="s">
        <v>147</v>
      </c>
      <c r="O17" s="558"/>
      <c r="P17" s="558"/>
      <c r="Q17" s="313"/>
      <c r="R17" s="29"/>
      <c r="S17" s="400" t="s">
        <v>99</v>
      </c>
      <c r="T17" s="400"/>
      <c r="U17" s="400"/>
      <c r="V17" s="400"/>
      <c r="W17" s="127"/>
      <c r="X17" s="227"/>
      <c r="Y17" s="227"/>
      <c r="Z17" s="227"/>
      <c r="AA17" s="564"/>
      <c r="AB17" s="564"/>
      <c r="AC17" s="306"/>
    </row>
    <row r="18" spans="2:29" ht="15.75">
      <c r="B18" s="13"/>
      <c r="C18" s="397" t="s">
        <v>38</v>
      </c>
      <c r="D18" s="397"/>
      <c r="E18" s="397"/>
      <c r="F18" s="397"/>
      <c r="G18" s="312"/>
      <c r="H18" s="136"/>
      <c r="I18" s="397" t="s">
        <v>38</v>
      </c>
      <c r="J18" s="397"/>
      <c r="K18" s="397"/>
      <c r="L18" s="312"/>
      <c r="M18" s="136"/>
      <c r="N18" s="558" t="s">
        <v>148</v>
      </c>
      <c r="O18" s="558"/>
      <c r="P18" s="558"/>
      <c r="Q18" s="313"/>
      <c r="R18" s="29"/>
      <c r="S18" s="400" t="s">
        <v>100</v>
      </c>
      <c r="T18" s="400"/>
      <c r="U18" s="400"/>
      <c r="V18" s="400"/>
      <c r="W18" s="127"/>
      <c r="X18" s="227"/>
      <c r="Y18" s="227"/>
      <c r="Z18" s="227"/>
      <c r="AA18" s="564"/>
      <c r="AB18" s="564"/>
      <c r="AC18" s="306"/>
    </row>
    <row r="19" spans="2:29" ht="15.75">
      <c r="B19" s="13"/>
      <c r="C19" s="397" t="s">
        <v>11</v>
      </c>
      <c r="D19" s="397"/>
      <c r="E19" s="397"/>
      <c r="F19" s="397"/>
      <c r="G19" s="211"/>
      <c r="H19" s="136"/>
      <c r="I19" s="397" t="s">
        <v>11</v>
      </c>
      <c r="J19" s="397"/>
      <c r="K19" s="397"/>
      <c r="L19" s="211"/>
      <c r="M19" s="136"/>
      <c r="N19" s="558" t="s">
        <v>149</v>
      </c>
      <c r="O19" s="558"/>
      <c r="P19" s="558"/>
      <c r="Q19" s="314"/>
      <c r="R19" s="29"/>
      <c r="S19" s="400" t="s">
        <v>101</v>
      </c>
      <c r="T19" s="400"/>
      <c r="U19" s="400"/>
      <c r="V19" s="400"/>
      <c r="W19" s="127"/>
      <c r="X19" s="227"/>
      <c r="Y19" s="227"/>
      <c r="Z19" s="227"/>
      <c r="AA19" s="564"/>
      <c r="AB19" s="564"/>
      <c r="AC19" s="306"/>
    </row>
    <row r="20" spans="2:29" ht="17.25" customHeight="1">
      <c r="B20" s="13"/>
      <c r="C20" s="559" t="s">
        <v>293</v>
      </c>
      <c r="D20" s="559"/>
      <c r="E20" s="559"/>
      <c r="F20" s="559"/>
      <c r="G20" s="312"/>
      <c r="H20" s="136"/>
      <c r="I20" s="559" t="s">
        <v>294</v>
      </c>
      <c r="J20" s="559"/>
      <c r="K20" s="559"/>
      <c r="L20" s="312"/>
      <c r="M20" s="136"/>
      <c r="N20" s="558" t="s">
        <v>150</v>
      </c>
      <c r="O20" s="558"/>
      <c r="P20" s="558"/>
      <c r="Q20" s="314"/>
      <c r="R20" s="29"/>
      <c r="S20" s="400" t="s">
        <v>102</v>
      </c>
      <c r="T20" s="400"/>
      <c r="U20" s="400"/>
      <c r="V20" s="400"/>
      <c r="W20" s="127"/>
      <c r="X20" s="227"/>
      <c r="Y20" s="227"/>
      <c r="Z20" s="227"/>
      <c r="AA20" s="564"/>
      <c r="AB20" s="564"/>
      <c r="AC20" s="306"/>
    </row>
    <row r="21" spans="2:29" ht="18.75" customHeight="1">
      <c r="B21" s="13"/>
      <c r="C21" s="565" t="s">
        <v>116</v>
      </c>
      <c r="D21" s="566"/>
      <c r="E21" s="567"/>
      <c r="F21" s="563"/>
      <c r="G21" s="563"/>
      <c r="H21" s="136"/>
      <c r="I21" s="571" t="s">
        <v>116</v>
      </c>
      <c r="J21" s="571"/>
      <c r="K21" s="563"/>
      <c r="L21" s="563"/>
      <c r="M21" s="136"/>
      <c r="N21" s="568" t="s">
        <v>294</v>
      </c>
      <c r="O21" s="569"/>
      <c r="P21" s="570"/>
      <c r="Q21" s="288"/>
      <c r="R21" s="29"/>
      <c r="S21" s="400" t="s">
        <v>103</v>
      </c>
      <c r="T21" s="400"/>
      <c r="U21" s="400"/>
      <c r="V21" s="400"/>
      <c r="W21" s="127"/>
      <c r="X21" s="227"/>
      <c r="Y21" s="227"/>
      <c r="Z21" s="227"/>
      <c r="AA21" s="564"/>
      <c r="AB21" s="564"/>
      <c r="AC21" s="306"/>
    </row>
    <row r="22" spans="2:29" ht="18" customHeight="1">
      <c r="B22" s="13"/>
      <c r="C22" s="12"/>
      <c r="D22" s="12"/>
      <c r="E22" s="12"/>
      <c r="F22" s="12"/>
      <c r="G22" s="12"/>
      <c r="H22" s="115"/>
      <c r="I22" s="12"/>
      <c r="J22" s="20"/>
      <c r="K22" s="26"/>
      <c r="L22" s="12"/>
      <c r="M22" s="12"/>
      <c r="N22" s="565" t="s">
        <v>116</v>
      </c>
      <c r="O22" s="566"/>
      <c r="P22" s="567"/>
      <c r="Q22" s="315"/>
      <c r="R22" s="29"/>
      <c r="S22" s="400" t="s">
        <v>104</v>
      </c>
      <c r="T22" s="400"/>
      <c r="U22" s="400"/>
      <c r="V22" s="400"/>
      <c r="W22" s="127"/>
      <c r="X22" s="227"/>
      <c r="Y22" s="227"/>
      <c r="Z22" s="227"/>
      <c r="AA22" s="564"/>
      <c r="AB22" s="564"/>
      <c r="AC22" s="306"/>
    </row>
    <row r="23" spans="2:29" ht="15.75" customHeight="1">
      <c r="B23" s="13"/>
      <c r="C23" s="605" t="s">
        <v>305</v>
      </c>
      <c r="D23" s="606"/>
      <c r="E23" s="607"/>
      <c r="F23" s="604"/>
      <c r="G23" s="604"/>
      <c r="H23" s="115"/>
      <c r="I23" s="605" t="s">
        <v>307</v>
      </c>
      <c r="J23" s="606"/>
      <c r="K23" s="607"/>
      <c r="L23" s="604"/>
      <c r="M23" s="12"/>
      <c r="N23" s="29"/>
      <c r="O23" s="29"/>
      <c r="P23" s="29"/>
      <c r="Q23" s="29"/>
      <c r="R23" s="29"/>
      <c r="S23" s="400" t="s">
        <v>106</v>
      </c>
      <c r="T23" s="400"/>
      <c r="U23" s="400"/>
      <c r="V23" s="400"/>
      <c r="W23" s="127"/>
      <c r="X23" s="227"/>
      <c r="Y23" s="227"/>
      <c r="Z23" s="227"/>
      <c r="AA23" s="564"/>
      <c r="AB23" s="564"/>
      <c r="AC23" s="306"/>
    </row>
    <row r="24" spans="2:29" ht="15.75" customHeight="1">
      <c r="B24" s="13"/>
      <c r="C24" s="560" t="s">
        <v>306</v>
      </c>
      <c r="D24" s="561"/>
      <c r="E24" s="562"/>
      <c r="F24" s="604"/>
      <c r="G24" s="604"/>
      <c r="H24" s="115"/>
      <c r="I24" s="608" t="s">
        <v>306</v>
      </c>
      <c r="J24" s="609"/>
      <c r="K24" s="610"/>
      <c r="L24" s="604"/>
      <c r="M24" s="12"/>
      <c r="N24" s="145"/>
      <c r="O24" s="145"/>
      <c r="P24" s="145"/>
      <c r="Q24" s="145"/>
      <c r="R24" s="29"/>
      <c r="S24" s="400" t="s">
        <v>105</v>
      </c>
      <c r="T24" s="400"/>
      <c r="U24" s="400"/>
      <c r="V24" s="400"/>
      <c r="W24" s="127"/>
      <c r="X24" s="309"/>
      <c r="Y24" s="227"/>
      <c r="Z24" s="227"/>
      <c r="AA24" s="564"/>
      <c r="AB24" s="564"/>
      <c r="AC24" s="295"/>
    </row>
    <row r="25" spans="2:29" ht="8.25" customHeight="1">
      <c r="B25" s="13"/>
      <c r="C25" s="12"/>
      <c r="D25" s="12"/>
      <c r="E25" s="12"/>
      <c r="F25" s="12"/>
      <c r="G25" s="12"/>
      <c r="H25" s="12"/>
      <c r="I25" s="12"/>
      <c r="J25" s="20"/>
      <c r="K25" s="26"/>
      <c r="L25" s="12"/>
      <c r="M25" s="12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69"/>
    </row>
    <row r="26" spans="2:29" ht="19.5" customHeight="1">
      <c r="B26" s="13"/>
      <c r="C26" s="603" t="s">
        <v>303</v>
      </c>
      <c r="D26" s="603"/>
      <c r="E26" s="603"/>
      <c r="F26" s="603"/>
      <c r="G26" s="603"/>
      <c r="H26" s="12"/>
      <c r="I26" s="598" t="s">
        <v>17</v>
      </c>
      <c r="J26" s="598"/>
      <c r="K26" s="598"/>
      <c r="L26" s="598"/>
      <c r="M26" s="598"/>
      <c r="N26" s="598"/>
      <c r="O26" s="598"/>
      <c r="P26" s="598"/>
      <c r="Q26" s="598"/>
      <c r="R26" s="598"/>
      <c r="S26" s="598"/>
      <c r="T26" s="598"/>
      <c r="U26" s="598"/>
      <c r="V26" s="598"/>
      <c r="W26" s="598"/>
      <c r="X26" s="598"/>
      <c r="Y26" s="598"/>
      <c r="Z26" s="598"/>
      <c r="AA26" s="598"/>
      <c r="AB26" s="598"/>
      <c r="AC26" s="298"/>
    </row>
    <row r="27" spans="2:29" s="31" customFormat="1" ht="19.5" customHeight="1">
      <c r="B27" s="114"/>
      <c r="C27" s="622" t="s">
        <v>299</v>
      </c>
      <c r="D27" s="622"/>
      <c r="E27" s="622" t="s">
        <v>300</v>
      </c>
      <c r="F27" s="622"/>
      <c r="G27" s="622"/>
      <c r="H27" s="297"/>
      <c r="I27" s="310" t="s">
        <v>19</v>
      </c>
      <c r="J27" s="597" t="s">
        <v>1</v>
      </c>
      <c r="K27" s="597"/>
      <c r="L27" s="611" t="s">
        <v>25</v>
      </c>
      <c r="M27" s="612"/>
      <c r="N27" s="310" t="s">
        <v>43</v>
      </c>
      <c r="O27" s="554" t="s">
        <v>21</v>
      </c>
      <c r="P27" s="554"/>
      <c r="Q27" s="554"/>
      <c r="R27" s="554"/>
      <c r="S27" s="554"/>
      <c r="T27" s="554"/>
      <c r="U27" s="554"/>
      <c r="V27" s="554"/>
      <c r="W27" s="554"/>
      <c r="X27" s="554"/>
      <c r="Y27" s="554"/>
      <c r="Z27" s="554"/>
      <c r="AA27" s="554"/>
      <c r="AB27" s="554"/>
      <c r="AC27" s="299"/>
    </row>
    <row r="28" spans="2:29" ht="19.5" customHeight="1">
      <c r="B28" s="13"/>
      <c r="C28" s="623">
        <v>1</v>
      </c>
      <c r="D28" s="624"/>
      <c r="E28" s="625"/>
      <c r="F28" s="625"/>
      <c r="G28" s="626"/>
      <c r="H28" s="12"/>
      <c r="I28" s="318"/>
      <c r="J28" s="514"/>
      <c r="K28" s="514"/>
      <c r="L28" s="515"/>
      <c r="M28" s="515"/>
      <c r="N28" s="161"/>
      <c r="O28" s="634"/>
      <c r="P28" s="635"/>
      <c r="Q28" s="635"/>
      <c r="R28" s="635"/>
      <c r="S28" s="635"/>
      <c r="T28" s="635"/>
      <c r="U28" s="635"/>
      <c r="V28" s="635"/>
      <c r="W28" s="635"/>
      <c r="X28" s="635"/>
      <c r="Y28" s="635"/>
      <c r="Z28" s="635"/>
      <c r="AA28" s="635"/>
      <c r="AB28" s="636"/>
      <c r="AC28" s="300"/>
    </row>
    <row r="29" spans="2:29" ht="19.5" customHeight="1">
      <c r="B29" s="13"/>
      <c r="C29" s="615">
        <v>2</v>
      </c>
      <c r="D29" s="616"/>
      <c r="E29" s="365"/>
      <c r="F29" s="365"/>
      <c r="G29" s="617"/>
      <c r="H29" s="12"/>
      <c r="I29" s="319"/>
      <c r="J29" s="379"/>
      <c r="K29" s="379"/>
      <c r="L29" s="380"/>
      <c r="M29" s="380"/>
      <c r="N29" s="155"/>
      <c r="O29" s="627"/>
      <c r="P29" s="628"/>
      <c r="Q29" s="628"/>
      <c r="R29" s="628"/>
      <c r="S29" s="628"/>
      <c r="T29" s="628"/>
      <c r="U29" s="628"/>
      <c r="V29" s="628"/>
      <c r="W29" s="628"/>
      <c r="X29" s="628"/>
      <c r="Y29" s="628"/>
      <c r="Z29" s="628"/>
      <c r="AA29" s="628"/>
      <c r="AB29" s="629"/>
      <c r="AC29" s="300"/>
    </row>
    <row r="30" spans="2:29" ht="19.5" customHeight="1">
      <c r="B30" s="13"/>
      <c r="C30" s="615">
        <v>3</v>
      </c>
      <c r="D30" s="616"/>
      <c r="E30" s="365"/>
      <c r="F30" s="365"/>
      <c r="G30" s="617"/>
      <c r="H30" s="12"/>
      <c r="I30" s="319"/>
      <c r="J30" s="379"/>
      <c r="K30" s="379"/>
      <c r="L30" s="380"/>
      <c r="M30" s="380"/>
      <c r="N30" s="155"/>
      <c r="O30" s="627"/>
      <c r="P30" s="628"/>
      <c r="Q30" s="628"/>
      <c r="R30" s="628"/>
      <c r="S30" s="628"/>
      <c r="T30" s="628"/>
      <c r="U30" s="628"/>
      <c r="V30" s="628"/>
      <c r="W30" s="628"/>
      <c r="X30" s="628"/>
      <c r="Y30" s="628"/>
      <c r="Z30" s="628"/>
      <c r="AA30" s="628"/>
      <c r="AB30" s="629"/>
      <c r="AC30" s="300"/>
    </row>
    <row r="31" spans="2:29" ht="19.5" customHeight="1">
      <c r="B31" s="13"/>
      <c r="C31" s="615">
        <v>4</v>
      </c>
      <c r="D31" s="616"/>
      <c r="E31" s="365"/>
      <c r="F31" s="365"/>
      <c r="G31" s="617"/>
      <c r="H31" s="12"/>
      <c r="I31" s="319"/>
      <c r="J31" s="379"/>
      <c r="K31" s="379"/>
      <c r="L31" s="380"/>
      <c r="M31" s="380"/>
      <c r="N31" s="155"/>
      <c r="O31" s="627"/>
      <c r="P31" s="628"/>
      <c r="Q31" s="628"/>
      <c r="R31" s="628"/>
      <c r="S31" s="628"/>
      <c r="T31" s="628"/>
      <c r="U31" s="628"/>
      <c r="V31" s="628"/>
      <c r="W31" s="628"/>
      <c r="X31" s="628"/>
      <c r="Y31" s="628"/>
      <c r="Z31" s="628"/>
      <c r="AA31" s="628"/>
      <c r="AB31" s="629"/>
      <c r="AC31" s="300"/>
    </row>
    <row r="32" spans="2:29" ht="19.5" customHeight="1">
      <c r="B32" s="13"/>
      <c r="C32" s="618">
        <v>5</v>
      </c>
      <c r="D32" s="619"/>
      <c r="E32" s="620"/>
      <c r="F32" s="620"/>
      <c r="G32" s="621"/>
      <c r="H32" s="12"/>
      <c r="I32" s="319"/>
      <c r="J32" s="379"/>
      <c r="K32" s="379"/>
      <c r="L32" s="380"/>
      <c r="M32" s="380"/>
      <c r="N32" s="155"/>
      <c r="O32" s="627"/>
      <c r="P32" s="628"/>
      <c r="Q32" s="628"/>
      <c r="R32" s="628"/>
      <c r="S32" s="628"/>
      <c r="T32" s="628"/>
      <c r="U32" s="628"/>
      <c r="V32" s="628"/>
      <c r="W32" s="628"/>
      <c r="X32" s="628"/>
      <c r="Y32" s="628"/>
      <c r="Z32" s="628"/>
      <c r="AA32" s="628"/>
      <c r="AB32" s="629"/>
      <c r="AC32" s="300"/>
    </row>
    <row r="33" spans="1:29" ht="19.5" customHeight="1">
      <c r="B33" s="13"/>
      <c r="C33" s="12"/>
      <c r="D33" s="12"/>
      <c r="E33" s="12"/>
      <c r="F33" s="12"/>
      <c r="G33" s="12"/>
      <c r="H33" s="12"/>
      <c r="I33" s="319"/>
      <c r="J33" s="379"/>
      <c r="K33" s="379"/>
      <c r="L33" s="380"/>
      <c r="M33" s="380"/>
      <c r="N33" s="155"/>
      <c r="O33" s="627"/>
      <c r="P33" s="628"/>
      <c r="Q33" s="628"/>
      <c r="R33" s="628"/>
      <c r="S33" s="628"/>
      <c r="T33" s="628"/>
      <c r="U33" s="628"/>
      <c r="V33" s="628"/>
      <c r="W33" s="628"/>
      <c r="X33" s="628"/>
      <c r="Y33" s="628"/>
      <c r="Z33" s="628"/>
      <c r="AA33" s="628"/>
      <c r="AB33" s="629"/>
      <c r="AC33" s="300"/>
    </row>
    <row r="34" spans="1:29" ht="19.5" customHeight="1">
      <c r="B34" s="13"/>
      <c r="C34" s="603" t="s">
        <v>304</v>
      </c>
      <c r="D34" s="603"/>
      <c r="E34" s="603"/>
      <c r="F34" s="603"/>
      <c r="G34" s="603"/>
      <c r="H34" s="12"/>
      <c r="I34" s="319"/>
      <c r="J34" s="379"/>
      <c r="K34" s="379"/>
      <c r="L34" s="380"/>
      <c r="M34" s="380"/>
      <c r="N34" s="155"/>
      <c r="O34" s="627"/>
      <c r="P34" s="628"/>
      <c r="Q34" s="628"/>
      <c r="R34" s="628"/>
      <c r="S34" s="628"/>
      <c r="T34" s="628"/>
      <c r="U34" s="628"/>
      <c r="V34" s="628"/>
      <c r="W34" s="628"/>
      <c r="X34" s="628"/>
      <c r="Y34" s="628"/>
      <c r="Z34" s="628"/>
      <c r="AA34" s="628"/>
      <c r="AB34" s="629"/>
      <c r="AC34" s="300"/>
    </row>
    <row r="35" spans="1:29" ht="19.5" customHeight="1">
      <c r="B35" s="13"/>
      <c r="C35" s="317" t="s">
        <v>295</v>
      </c>
      <c r="D35" s="622" t="s">
        <v>296</v>
      </c>
      <c r="E35" s="622"/>
      <c r="F35" s="622" t="s">
        <v>298</v>
      </c>
      <c r="G35" s="622"/>
      <c r="H35" s="12"/>
      <c r="I35" s="319"/>
      <c r="J35" s="379"/>
      <c r="K35" s="379"/>
      <c r="L35" s="380"/>
      <c r="M35" s="380"/>
      <c r="N35" s="155"/>
      <c r="O35" s="627"/>
      <c r="P35" s="628"/>
      <c r="Q35" s="628"/>
      <c r="R35" s="628"/>
      <c r="S35" s="628"/>
      <c r="T35" s="628"/>
      <c r="U35" s="628"/>
      <c r="V35" s="628"/>
      <c r="W35" s="628"/>
      <c r="X35" s="628"/>
      <c r="Y35" s="628"/>
      <c r="Z35" s="628"/>
      <c r="AA35" s="628"/>
      <c r="AB35" s="629"/>
      <c r="AC35" s="300"/>
    </row>
    <row r="36" spans="1:29" ht="19.5" customHeight="1">
      <c r="B36" s="13"/>
      <c r="C36" s="329">
        <v>1</v>
      </c>
      <c r="D36" s="613"/>
      <c r="E36" s="613"/>
      <c r="F36" s="613"/>
      <c r="G36" s="614"/>
      <c r="H36" s="12"/>
      <c r="I36" s="598" t="s">
        <v>22</v>
      </c>
      <c r="J36" s="598"/>
      <c r="K36" s="598"/>
      <c r="L36" s="598"/>
      <c r="M36" s="598"/>
      <c r="N36" s="598"/>
      <c r="O36" s="598"/>
      <c r="P36" s="598"/>
      <c r="Q36" s="598"/>
      <c r="R36" s="598"/>
      <c r="S36" s="598"/>
      <c r="T36" s="598"/>
      <c r="U36" s="598"/>
      <c r="V36" s="598"/>
      <c r="W36" s="598"/>
      <c r="X36" s="598"/>
      <c r="Y36" s="598"/>
      <c r="Z36" s="598"/>
      <c r="AA36" s="598"/>
      <c r="AB36" s="598"/>
      <c r="AC36" s="300"/>
    </row>
    <row r="37" spans="1:29" ht="19.5" customHeight="1">
      <c r="B37" s="13"/>
      <c r="C37" s="330">
        <v>2</v>
      </c>
      <c r="D37" s="599"/>
      <c r="E37" s="599"/>
      <c r="F37" s="599"/>
      <c r="G37" s="601"/>
      <c r="H37" s="12"/>
      <c r="I37" s="310" t="s">
        <v>19</v>
      </c>
      <c r="J37" s="597" t="s">
        <v>117</v>
      </c>
      <c r="K37" s="597"/>
      <c r="L37" s="597" t="s">
        <v>1</v>
      </c>
      <c r="M37" s="597"/>
      <c r="N37" s="316" t="s">
        <v>25</v>
      </c>
      <c r="O37" s="310" t="s">
        <v>43</v>
      </c>
      <c r="P37" s="554" t="s">
        <v>21</v>
      </c>
      <c r="Q37" s="554"/>
      <c r="R37" s="554"/>
      <c r="S37" s="554"/>
      <c r="T37" s="554"/>
      <c r="U37" s="554"/>
      <c r="V37" s="554"/>
      <c r="W37" s="554"/>
      <c r="X37" s="554"/>
      <c r="Y37" s="554"/>
      <c r="Z37" s="554"/>
      <c r="AA37" s="554"/>
      <c r="AB37" s="554"/>
      <c r="AC37" s="300"/>
    </row>
    <row r="38" spans="1:29" ht="19.5" customHeight="1">
      <c r="B38" s="13"/>
      <c r="C38" s="330">
        <v>3</v>
      </c>
      <c r="D38" s="599"/>
      <c r="E38" s="599"/>
      <c r="F38" s="599"/>
      <c r="G38" s="601"/>
      <c r="H38" s="12"/>
      <c r="I38" s="320"/>
      <c r="J38" s="291"/>
      <c r="K38" s="292"/>
      <c r="L38" s="293"/>
      <c r="M38" s="294"/>
      <c r="N38" s="154"/>
      <c r="O38" s="296"/>
      <c r="P38" s="304"/>
      <c r="Q38" s="305"/>
      <c r="R38" s="305"/>
      <c r="S38" s="305"/>
      <c r="T38" s="305"/>
      <c r="U38" s="305"/>
      <c r="V38" s="305"/>
      <c r="W38" s="305"/>
      <c r="X38" s="305"/>
      <c r="Y38" s="305"/>
      <c r="Z38" s="305"/>
      <c r="AA38" s="305"/>
      <c r="AB38" s="328"/>
      <c r="AC38" s="298"/>
    </row>
    <row r="39" spans="1:29" s="31" customFormat="1" ht="19.5" customHeight="1">
      <c r="B39" s="114"/>
      <c r="C39" s="329">
        <v>4</v>
      </c>
      <c r="D39" s="599"/>
      <c r="E39" s="599"/>
      <c r="F39" s="599"/>
      <c r="G39" s="601"/>
      <c r="H39" s="136"/>
      <c r="I39" s="320"/>
      <c r="J39" s="291"/>
      <c r="K39" s="292"/>
      <c r="L39" s="293"/>
      <c r="M39" s="294"/>
      <c r="N39" s="154"/>
      <c r="O39" s="296"/>
      <c r="P39" s="304"/>
      <c r="Q39" s="305"/>
      <c r="R39" s="305"/>
      <c r="S39" s="305"/>
      <c r="T39" s="305"/>
      <c r="U39" s="305"/>
      <c r="V39" s="305"/>
      <c r="W39" s="305"/>
      <c r="X39" s="305"/>
      <c r="Y39" s="305"/>
      <c r="Z39" s="305"/>
      <c r="AA39" s="305"/>
      <c r="AB39" s="328"/>
      <c r="AC39" s="299"/>
    </row>
    <row r="40" spans="1:29" ht="19.5" customHeight="1">
      <c r="B40" s="13"/>
      <c r="C40" s="330">
        <v>5</v>
      </c>
      <c r="D40" s="599"/>
      <c r="E40" s="599"/>
      <c r="F40" s="599"/>
      <c r="G40" s="601"/>
      <c r="H40" s="12"/>
      <c r="I40" s="320"/>
      <c r="J40" s="291"/>
      <c r="K40" s="292"/>
      <c r="L40" s="293"/>
      <c r="M40" s="294"/>
      <c r="N40" s="154"/>
      <c r="O40" s="296"/>
      <c r="P40" s="304"/>
      <c r="Q40" s="305"/>
      <c r="R40" s="305"/>
      <c r="S40" s="305"/>
      <c r="T40" s="305"/>
      <c r="U40" s="305"/>
      <c r="V40" s="305"/>
      <c r="W40" s="305"/>
      <c r="X40" s="305"/>
      <c r="Y40" s="305"/>
      <c r="Z40" s="305"/>
      <c r="AA40" s="305"/>
      <c r="AB40" s="328"/>
      <c r="AC40" s="301"/>
    </row>
    <row r="41" spans="1:29" ht="19.5" customHeight="1">
      <c r="B41" s="13"/>
      <c r="C41" s="330">
        <v>6</v>
      </c>
      <c r="D41" s="599"/>
      <c r="E41" s="599"/>
      <c r="F41" s="599"/>
      <c r="G41" s="601"/>
      <c r="H41" s="12"/>
      <c r="I41" s="320"/>
      <c r="J41" s="291"/>
      <c r="K41" s="292"/>
      <c r="L41" s="293"/>
      <c r="M41" s="294"/>
      <c r="N41" s="154"/>
      <c r="O41" s="296"/>
      <c r="P41" s="304"/>
      <c r="Q41" s="305"/>
      <c r="R41" s="305"/>
      <c r="S41" s="305"/>
      <c r="T41" s="305"/>
      <c r="U41" s="305"/>
      <c r="V41" s="305"/>
      <c r="W41" s="305"/>
      <c r="X41" s="305"/>
      <c r="Y41" s="305"/>
      <c r="Z41" s="305"/>
      <c r="AA41" s="305"/>
      <c r="AB41" s="328"/>
      <c r="AC41" s="302"/>
    </row>
    <row r="42" spans="1:29" ht="19.5" customHeight="1">
      <c r="B42" s="13"/>
      <c r="C42" s="329">
        <v>7</v>
      </c>
      <c r="D42" s="599"/>
      <c r="E42" s="599"/>
      <c r="F42" s="599"/>
      <c r="G42" s="601"/>
      <c r="H42" s="12"/>
      <c r="I42" s="320"/>
      <c r="J42" s="291"/>
      <c r="K42" s="292"/>
      <c r="L42" s="293"/>
      <c r="M42" s="294"/>
      <c r="N42" s="154"/>
      <c r="O42" s="296"/>
      <c r="P42" s="304"/>
      <c r="Q42" s="305"/>
      <c r="R42" s="305"/>
      <c r="S42" s="305"/>
      <c r="T42" s="305"/>
      <c r="U42" s="305"/>
      <c r="V42" s="305"/>
      <c r="W42" s="305"/>
      <c r="X42" s="305"/>
      <c r="Y42" s="305"/>
      <c r="Z42" s="305"/>
      <c r="AA42" s="305"/>
      <c r="AB42" s="328"/>
      <c r="AC42" s="302"/>
    </row>
    <row r="43" spans="1:29" ht="19.5" customHeight="1">
      <c r="B43" s="13"/>
      <c r="C43" s="330">
        <v>8</v>
      </c>
      <c r="D43" s="599"/>
      <c r="E43" s="599"/>
      <c r="F43" s="599"/>
      <c r="G43" s="601"/>
      <c r="H43" s="12"/>
      <c r="I43" s="320"/>
      <c r="J43" s="291"/>
      <c r="K43" s="292"/>
      <c r="L43" s="293"/>
      <c r="M43" s="294"/>
      <c r="N43" s="154"/>
      <c r="O43" s="296"/>
      <c r="P43" s="304"/>
      <c r="Q43" s="305"/>
      <c r="R43" s="305"/>
      <c r="S43" s="305"/>
      <c r="T43" s="305"/>
      <c r="U43" s="305"/>
      <c r="V43" s="305"/>
      <c r="W43" s="305"/>
      <c r="X43" s="305"/>
      <c r="Y43" s="305"/>
      <c r="Z43" s="305"/>
      <c r="AA43" s="305"/>
      <c r="AB43" s="328"/>
      <c r="AC43" s="302"/>
    </row>
    <row r="44" spans="1:29" ht="19.5" customHeight="1">
      <c r="B44" s="13"/>
      <c r="C44" s="330">
        <v>9</v>
      </c>
      <c r="D44" s="599"/>
      <c r="E44" s="599"/>
      <c r="F44" s="599"/>
      <c r="G44" s="601"/>
      <c r="H44" s="12"/>
      <c r="I44" s="320"/>
      <c r="J44" s="528"/>
      <c r="K44" s="529"/>
      <c r="L44" s="523"/>
      <c r="M44" s="524"/>
      <c r="N44" s="154"/>
      <c r="O44" s="296"/>
      <c r="P44" s="627"/>
      <c r="Q44" s="628"/>
      <c r="R44" s="628"/>
      <c r="S44" s="628"/>
      <c r="T44" s="628"/>
      <c r="U44" s="628"/>
      <c r="V44" s="628"/>
      <c r="W44" s="628"/>
      <c r="X44" s="628"/>
      <c r="Y44" s="628"/>
      <c r="Z44" s="628"/>
      <c r="AA44" s="628"/>
      <c r="AB44" s="629"/>
      <c r="AC44" s="302"/>
    </row>
    <row r="45" spans="1:29" ht="19.5" customHeight="1">
      <c r="B45" s="13"/>
      <c r="C45" s="329">
        <v>10</v>
      </c>
      <c r="D45" s="599"/>
      <c r="E45" s="599"/>
      <c r="F45" s="599"/>
      <c r="G45" s="601"/>
      <c r="H45" s="12"/>
      <c r="I45" s="320"/>
      <c r="J45" s="528"/>
      <c r="K45" s="529"/>
      <c r="L45" s="523"/>
      <c r="M45" s="524"/>
      <c r="N45" s="154"/>
      <c r="O45" s="296"/>
      <c r="P45" s="627"/>
      <c r="Q45" s="628"/>
      <c r="R45" s="628"/>
      <c r="S45" s="628"/>
      <c r="T45" s="628"/>
      <c r="U45" s="628"/>
      <c r="V45" s="628"/>
      <c r="W45" s="628"/>
      <c r="X45" s="628"/>
      <c r="Y45" s="628"/>
      <c r="Z45" s="628"/>
      <c r="AA45" s="628"/>
      <c r="AB45" s="629"/>
      <c r="AC45" s="302"/>
    </row>
    <row r="46" spans="1:29" ht="19.5" customHeight="1">
      <c r="B46" s="13"/>
      <c r="C46" s="330">
        <v>11</v>
      </c>
      <c r="D46" s="600"/>
      <c r="E46" s="600"/>
      <c r="F46" s="600"/>
      <c r="G46" s="602"/>
      <c r="H46" s="12"/>
      <c r="I46" s="321"/>
      <c r="J46" s="593"/>
      <c r="K46" s="594"/>
      <c r="L46" s="595"/>
      <c r="M46" s="596"/>
      <c r="N46" s="322"/>
      <c r="O46" s="323"/>
      <c r="P46" s="631"/>
      <c r="Q46" s="632"/>
      <c r="R46" s="632"/>
      <c r="S46" s="632"/>
      <c r="T46" s="632"/>
      <c r="U46" s="632"/>
      <c r="V46" s="632"/>
      <c r="W46" s="632"/>
      <c r="X46" s="632"/>
      <c r="Y46" s="632"/>
      <c r="Z46" s="632"/>
      <c r="AA46" s="632"/>
      <c r="AB46" s="633"/>
      <c r="AC46" s="302"/>
    </row>
    <row r="47" spans="1:29" ht="9.75" customHeight="1">
      <c r="B47" s="13"/>
      <c r="C47" s="324"/>
      <c r="D47" s="587"/>
      <c r="E47" s="587"/>
      <c r="F47" s="591"/>
      <c r="G47" s="592"/>
      <c r="H47" s="12"/>
      <c r="I47" s="325"/>
      <c r="J47" s="581"/>
      <c r="K47" s="581"/>
      <c r="L47" s="582"/>
      <c r="M47" s="582"/>
      <c r="N47" s="326"/>
      <c r="O47" s="327"/>
      <c r="P47" s="630"/>
      <c r="Q47" s="630"/>
      <c r="R47" s="630"/>
      <c r="S47" s="630"/>
      <c r="T47" s="630"/>
      <c r="U47" s="630"/>
      <c r="V47" s="630"/>
      <c r="W47" s="630"/>
      <c r="X47" s="630"/>
      <c r="Y47" s="630"/>
      <c r="Z47" s="630"/>
      <c r="AA47" s="630"/>
      <c r="AB47" s="630"/>
      <c r="AC47" s="303"/>
    </row>
    <row r="48" spans="1:29" s="226" customFormat="1" ht="19.5" customHeight="1">
      <c r="A48" s="223"/>
      <c r="B48" s="224"/>
      <c r="C48" s="588" t="s">
        <v>23</v>
      </c>
      <c r="D48" s="589"/>
      <c r="E48" s="589"/>
      <c r="F48" s="589"/>
      <c r="G48" s="589"/>
      <c r="H48" s="589"/>
      <c r="I48" s="589"/>
      <c r="J48" s="589"/>
      <c r="K48" s="589"/>
      <c r="L48" s="589"/>
      <c r="M48" s="589"/>
      <c r="N48" s="589"/>
      <c r="O48" s="589"/>
      <c r="P48" s="589"/>
      <c r="Q48" s="589"/>
      <c r="R48" s="589"/>
      <c r="S48" s="589"/>
      <c r="T48" s="589"/>
      <c r="U48" s="589"/>
      <c r="V48" s="589"/>
      <c r="W48" s="589"/>
      <c r="X48" s="589"/>
      <c r="Y48" s="589"/>
      <c r="Z48" s="589"/>
      <c r="AA48" s="589"/>
      <c r="AB48" s="590"/>
      <c r="AC48" s="225"/>
    </row>
    <row r="49" spans="1:29" ht="19.5" customHeight="1">
      <c r="A49" s="12"/>
      <c r="B49" s="13"/>
      <c r="C49" s="583"/>
      <c r="D49" s="584"/>
      <c r="E49" s="584"/>
      <c r="F49" s="584"/>
      <c r="G49" s="584"/>
      <c r="H49" s="584"/>
      <c r="I49" s="584"/>
      <c r="J49" s="584"/>
      <c r="K49" s="584"/>
      <c r="L49" s="584"/>
      <c r="M49" s="585"/>
      <c r="N49" s="480"/>
      <c r="O49" s="480"/>
      <c r="P49" s="480"/>
      <c r="Q49" s="480"/>
      <c r="R49" s="480"/>
      <c r="S49" s="480"/>
      <c r="T49" s="480"/>
      <c r="U49" s="480"/>
      <c r="V49" s="480"/>
      <c r="W49" s="480"/>
      <c r="X49" s="480"/>
      <c r="Y49" s="480"/>
      <c r="Z49" s="480"/>
      <c r="AA49" s="480"/>
      <c r="AB49" s="586"/>
      <c r="AC49" s="69"/>
    </row>
    <row r="50" spans="1:29" ht="19.5" customHeight="1">
      <c r="A50" s="12"/>
      <c r="B50" s="13"/>
      <c r="C50" s="575"/>
      <c r="D50" s="576"/>
      <c r="E50" s="576"/>
      <c r="F50" s="576"/>
      <c r="G50" s="576"/>
      <c r="H50" s="576"/>
      <c r="I50" s="576"/>
      <c r="J50" s="576"/>
      <c r="K50" s="576"/>
      <c r="L50" s="576"/>
      <c r="M50" s="577"/>
      <c r="N50" s="474"/>
      <c r="O50" s="474"/>
      <c r="P50" s="474"/>
      <c r="Q50" s="474"/>
      <c r="R50" s="474"/>
      <c r="S50" s="474"/>
      <c r="T50" s="474"/>
      <c r="U50" s="474"/>
      <c r="V50" s="474"/>
      <c r="W50" s="474"/>
      <c r="X50" s="474"/>
      <c r="Y50" s="474"/>
      <c r="Z50" s="474"/>
      <c r="AA50" s="474"/>
      <c r="AB50" s="572"/>
      <c r="AC50" s="69"/>
    </row>
    <row r="51" spans="1:29" ht="19.5" customHeight="1">
      <c r="A51" s="12"/>
      <c r="B51" s="13"/>
      <c r="C51" s="575"/>
      <c r="D51" s="576"/>
      <c r="E51" s="576"/>
      <c r="F51" s="576"/>
      <c r="G51" s="576"/>
      <c r="H51" s="576"/>
      <c r="I51" s="576"/>
      <c r="J51" s="576"/>
      <c r="K51" s="576"/>
      <c r="L51" s="576"/>
      <c r="M51" s="577"/>
      <c r="N51" s="474"/>
      <c r="O51" s="474"/>
      <c r="P51" s="474"/>
      <c r="Q51" s="474"/>
      <c r="R51" s="474"/>
      <c r="S51" s="474"/>
      <c r="T51" s="474"/>
      <c r="U51" s="474"/>
      <c r="V51" s="474"/>
      <c r="W51" s="474"/>
      <c r="X51" s="474"/>
      <c r="Y51" s="474"/>
      <c r="Z51" s="474"/>
      <c r="AA51" s="474"/>
      <c r="AB51" s="572"/>
      <c r="AC51" s="69"/>
    </row>
    <row r="52" spans="1:29" ht="19.5" customHeight="1">
      <c r="A52" s="12"/>
      <c r="B52" s="13"/>
      <c r="C52" s="575"/>
      <c r="D52" s="576"/>
      <c r="E52" s="576"/>
      <c r="F52" s="576"/>
      <c r="G52" s="576"/>
      <c r="H52" s="576"/>
      <c r="I52" s="576"/>
      <c r="J52" s="576"/>
      <c r="K52" s="576"/>
      <c r="L52" s="576"/>
      <c r="M52" s="577"/>
      <c r="N52" s="474"/>
      <c r="O52" s="474"/>
      <c r="P52" s="474"/>
      <c r="Q52" s="474"/>
      <c r="R52" s="474"/>
      <c r="S52" s="474"/>
      <c r="T52" s="474"/>
      <c r="U52" s="474"/>
      <c r="V52" s="474"/>
      <c r="W52" s="474"/>
      <c r="X52" s="474"/>
      <c r="Y52" s="474"/>
      <c r="Z52" s="474"/>
      <c r="AA52" s="474"/>
      <c r="AB52" s="572"/>
      <c r="AC52" s="69"/>
    </row>
    <row r="53" spans="1:29" ht="19.5" customHeight="1">
      <c r="A53" s="12"/>
      <c r="B53" s="13"/>
      <c r="C53" s="575"/>
      <c r="D53" s="576"/>
      <c r="E53" s="576"/>
      <c r="F53" s="576"/>
      <c r="G53" s="576"/>
      <c r="H53" s="576"/>
      <c r="I53" s="576"/>
      <c r="J53" s="576"/>
      <c r="K53" s="576"/>
      <c r="L53" s="576"/>
      <c r="M53" s="577"/>
      <c r="N53" s="474"/>
      <c r="O53" s="474"/>
      <c r="P53" s="474"/>
      <c r="Q53" s="474"/>
      <c r="R53" s="474"/>
      <c r="S53" s="474"/>
      <c r="T53" s="474"/>
      <c r="U53" s="474"/>
      <c r="V53" s="474"/>
      <c r="W53" s="474"/>
      <c r="X53" s="474"/>
      <c r="Y53" s="474"/>
      <c r="Z53" s="474"/>
      <c r="AA53" s="474"/>
      <c r="AB53" s="572"/>
      <c r="AC53" s="69"/>
    </row>
    <row r="54" spans="1:29" ht="19.5" customHeight="1">
      <c r="A54" s="12"/>
      <c r="B54" s="13"/>
      <c r="C54" s="575"/>
      <c r="D54" s="576"/>
      <c r="E54" s="576"/>
      <c r="F54" s="576"/>
      <c r="G54" s="576"/>
      <c r="H54" s="576"/>
      <c r="I54" s="576"/>
      <c r="J54" s="576"/>
      <c r="K54" s="576"/>
      <c r="L54" s="576"/>
      <c r="M54" s="577"/>
      <c r="N54" s="474"/>
      <c r="O54" s="474"/>
      <c r="P54" s="474"/>
      <c r="Q54" s="474"/>
      <c r="R54" s="474"/>
      <c r="S54" s="474"/>
      <c r="T54" s="474"/>
      <c r="U54" s="474"/>
      <c r="V54" s="474"/>
      <c r="W54" s="474"/>
      <c r="X54" s="474"/>
      <c r="Y54" s="474"/>
      <c r="Z54" s="474"/>
      <c r="AA54" s="474"/>
      <c r="AB54" s="572"/>
      <c r="AC54" s="69"/>
    </row>
    <row r="55" spans="1:29" ht="19.5" customHeight="1">
      <c r="A55" s="12"/>
      <c r="B55" s="13"/>
      <c r="C55" s="578"/>
      <c r="D55" s="579"/>
      <c r="E55" s="579"/>
      <c r="F55" s="579"/>
      <c r="G55" s="579"/>
      <c r="H55" s="579"/>
      <c r="I55" s="579"/>
      <c r="J55" s="579"/>
      <c r="K55" s="579"/>
      <c r="L55" s="579"/>
      <c r="M55" s="580"/>
      <c r="N55" s="573"/>
      <c r="O55" s="573"/>
      <c r="P55" s="573"/>
      <c r="Q55" s="573"/>
      <c r="R55" s="573"/>
      <c r="S55" s="573"/>
      <c r="T55" s="573"/>
      <c r="U55" s="573"/>
      <c r="V55" s="573"/>
      <c r="W55" s="573"/>
      <c r="X55" s="573"/>
      <c r="Y55" s="573"/>
      <c r="Z55" s="573"/>
      <c r="AA55" s="573"/>
      <c r="AB55" s="574"/>
      <c r="AC55" s="69"/>
    </row>
    <row r="56" spans="1:29" ht="6.75" customHeight="1" thickBot="1">
      <c r="A56" s="12"/>
      <c r="B56" s="14"/>
      <c r="C56" s="15"/>
      <c r="D56" s="15"/>
      <c r="E56" s="15"/>
      <c r="F56" s="15"/>
      <c r="G56" s="15"/>
      <c r="H56" s="15"/>
      <c r="I56" s="21"/>
      <c r="J56" s="27"/>
      <c r="K56" s="15"/>
      <c r="L56" s="15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15"/>
      <c r="AC56" s="116"/>
    </row>
    <row r="57" spans="1:29">
      <c r="B57" s="12"/>
      <c r="D57" s="16"/>
      <c r="E57" s="22"/>
      <c r="H57" s="28"/>
      <c r="I57" s="28"/>
      <c r="J57" s="28"/>
      <c r="K57" s="28"/>
      <c r="L57" s="28"/>
      <c r="M57" s="28"/>
      <c r="W57" s="278"/>
      <c r="X57" s="278"/>
      <c r="Y57" s="278"/>
      <c r="Z57" s="278"/>
      <c r="AA57" s="278"/>
      <c r="AB57" s="278"/>
      <c r="AC57" s="12"/>
    </row>
    <row r="58" spans="1:29">
      <c r="D58" s="16"/>
      <c r="E58" s="22"/>
      <c r="H58" s="28"/>
      <c r="I58" s="28"/>
      <c r="J58" s="28"/>
      <c r="K58" s="28"/>
      <c r="L58" s="28"/>
      <c r="M58" s="28"/>
      <c r="W58" s="278"/>
      <c r="X58" s="278"/>
      <c r="Y58" s="278"/>
      <c r="Z58" s="278"/>
      <c r="AA58" s="278"/>
      <c r="AB58" s="278"/>
    </row>
  </sheetData>
  <protectedRanges>
    <protectedRange algorithmName="SHA-512" hashValue="wZqtwUr85rmSAy7JFUSkS1XK5PfOLoR8CJClCb4V+bnpJh1QJKh4gFhnrkK/b5iVLbr4jCqblZCepjNKPvf/NQ==" saltValue="dCOGZItV8bDtP67eKZpw9w==" spinCount="100000" sqref="W15:W24" name="Rango1_1_1_1"/>
  </protectedRanges>
  <mergeCells count="185">
    <mergeCell ref="O29:AB29"/>
    <mergeCell ref="O30:AB30"/>
    <mergeCell ref="O31:AB31"/>
    <mergeCell ref="O32:AB32"/>
    <mergeCell ref="P47:AB47"/>
    <mergeCell ref="AA14:AB14"/>
    <mergeCell ref="AA15:AB15"/>
    <mergeCell ref="AA16:AB16"/>
    <mergeCell ref="AA17:AB17"/>
    <mergeCell ref="AA18:AB18"/>
    <mergeCell ref="AA19:AB19"/>
    <mergeCell ref="AA20:AB20"/>
    <mergeCell ref="AA21:AB21"/>
    <mergeCell ref="AA22:AB22"/>
    <mergeCell ref="P44:AB44"/>
    <mergeCell ref="P45:AB45"/>
    <mergeCell ref="P46:AB46"/>
    <mergeCell ref="P37:AB37"/>
    <mergeCell ref="O34:AB34"/>
    <mergeCell ref="O35:AB35"/>
    <mergeCell ref="O33:AB33"/>
    <mergeCell ref="I26:AB26"/>
    <mergeCell ref="O27:AB27"/>
    <mergeCell ref="O28:AB28"/>
    <mergeCell ref="D37:E37"/>
    <mergeCell ref="F37:G37"/>
    <mergeCell ref="C31:D31"/>
    <mergeCell ref="E29:G29"/>
    <mergeCell ref="E30:G30"/>
    <mergeCell ref="E31:G31"/>
    <mergeCell ref="C32:D32"/>
    <mergeCell ref="E32:G32"/>
    <mergeCell ref="C27:D27"/>
    <mergeCell ref="C28:D28"/>
    <mergeCell ref="E27:G27"/>
    <mergeCell ref="E28:G28"/>
    <mergeCell ref="C29:D29"/>
    <mergeCell ref="C30:D30"/>
    <mergeCell ref="D35:E35"/>
    <mergeCell ref="D36:E36"/>
    <mergeCell ref="F35:G35"/>
    <mergeCell ref="C26:G26"/>
    <mergeCell ref="C34:G34"/>
    <mergeCell ref="F23:G24"/>
    <mergeCell ref="L23:L24"/>
    <mergeCell ref="C23:E23"/>
    <mergeCell ref="I23:K23"/>
    <mergeCell ref="I24:K24"/>
    <mergeCell ref="L27:M27"/>
    <mergeCell ref="F36:G36"/>
    <mergeCell ref="J34:K34"/>
    <mergeCell ref="L34:M34"/>
    <mergeCell ref="J31:K31"/>
    <mergeCell ref="L31:M31"/>
    <mergeCell ref="J32:K32"/>
    <mergeCell ref="L32:M32"/>
    <mergeCell ref="J29:K29"/>
    <mergeCell ref="L29:M29"/>
    <mergeCell ref="J30:K30"/>
    <mergeCell ref="L30:M30"/>
    <mergeCell ref="J33:K33"/>
    <mergeCell ref="L33:M33"/>
    <mergeCell ref="J27:K27"/>
    <mergeCell ref="J28:K28"/>
    <mergeCell ref="L28:M28"/>
    <mergeCell ref="D42:E42"/>
    <mergeCell ref="D43:E43"/>
    <mergeCell ref="D44:E44"/>
    <mergeCell ref="D45:E45"/>
    <mergeCell ref="D46:E46"/>
    <mergeCell ref="D38:E38"/>
    <mergeCell ref="F38:G38"/>
    <mergeCell ref="D39:E39"/>
    <mergeCell ref="F39:G39"/>
    <mergeCell ref="D40:E40"/>
    <mergeCell ref="D41:E41"/>
    <mergeCell ref="F43:G43"/>
    <mergeCell ref="F44:G44"/>
    <mergeCell ref="F45:G45"/>
    <mergeCell ref="F46:G46"/>
    <mergeCell ref="F40:G40"/>
    <mergeCell ref="F41:G41"/>
    <mergeCell ref="F42:G42"/>
    <mergeCell ref="J46:K46"/>
    <mergeCell ref="L46:M46"/>
    <mergeCell ref="J44:K44"/>
    <mergeCell ref="L44:M44"/>
    <mergeCell ref="J45:K45"/>
    <mergeCell ref="L45:M45"/>
    <mergeCell ref="J37:K37"/>
    <mergeCell ref="L37:M37"/>
    <mergeCell ref="J35:K35"/>
    <mergeCell ref="L35:M35"/>
    <mergeCell ref="I36:AB36"/>
    <mergeCell ref="N54:AB54"/>
    <mergeCell ref="N55:AB55"/>
    <mergeCell ref="C54:M54"/>
    <mergeCell ref="C55:M55"/>
    <mergeCell ref="C50:M50"/>
    <mergeCell ref="N50:AB50"/>
    <mergeCell ref="J47:K47"/>
    <mergeCell ref="L47:M47"/>
    <mergeCell ref="C49:M49"/>
    <mergeCell ref="N49:AB49"/>
    <mergeCell ref="N51:AB51"/>
    <mergeCell ref="N53:AB53"/>
    <mergeCell ref="N52:AB52"/>
    <mergeCell ref="C51:M51"/>
    <mergeCell ref="C52:M52"/>
    <mergeCell ref="C53:M53"/>
    <mergeCell ref="D47:E47"/>
    <mergeCell ref="C48:AB48"/>
    <mergeCell ref="F47:G47"/>
    <mergeCell ref="C24:E24"/>
    <mergeCell ref="K21:L21"/>
    <mergeCell ref="S23:V23"/>
    <mergeCell ref="S24:V24"/>
    <mergeCell ref="AA23:AB23"/>
    <mergeCell ref="AA24:AB24"/>
    <mergeCell ref="N22:P22"/>
    <mergeCell ref="N21:P21"/>
    <mergeCell ref="F21:G21"/>
    <mergeCell ref="C21:E21"/>
    <mergeCell ref="I21:J21"/>
    <mergeCell ref="I20:K20"/>
    <mergeCell ref="S21:V21"/>
    <mergeCell ref="S22:V22"/>
    <mergeCell ref="C19:F19"/>
    <mergeCell ref="I18:K18"/>
    <mergeCell ref="N19:P19"/>
    <mergeCell ref="S19:V19"/>
    <mergeCell ref="C20:F20"/>
    <mergeCell ref="I19:K19"/>
    <mergeCell ref="N20:P20"/>
    <mergeCell ref="S20:V20"/>
    <mergeCell ref="C17:F17"/>
    <mergeCell ref="I17:K17"/>
    <mergeCell ref="N17:P17"/>
    <mergeCell ref="S17:V17"/>
    <mergeCell ref="C18:F18"/>
    <mergeCell ref="N18:P18"/>
    <mergeCell ref="S18:V18"/>
    <mergeCell ref="C15:F15"/>
    <mergeCell ref="I15:K15"/>
    <mergeCell ref="N15:P15"/>
    <mergeCell ref="S15:V15"/>
    <mergeCell ref="C16:F16"/>
    <mergeCell ref="I16:K16"/>
    <mergeCell ref="N16:P16"/>
    <mergeCell ref="S16:V16"/>
    <mergeCell ref="C11:F11"/>
    <mergeCell ref="C13:G13"/>
    <mergeCell ref="I13:L13"/>
    <mergeCell ref="N13:Q13"/>
    <mergeCell ref="I14:K14"/>
    <mergeCell ref="S13:AB13"/>
    <mergeCell ref="S14:V14"/>
    <mergeCell ref="C14:F14"/>
    <mergeCell ref="C10:F10"/>
    <mergeCell ref="S10:U10"/>
    <mergeCell ref="V10:W10"/>
    <mergeCell ref="X10:Y10"/>
    <mergeCell ref="Z10:AA10"/>
    <mergeCell ref="N10:O10"/>
    <mergeCell ref="P10:Q10"/>
    <mergeCell ref="I3:T4"/>
    <mergeCell ref="U3:AB4"/>
    <mergeCell ref="C7:F7"/>
    <mergeCell ref="N7:Q7"/>
    <mergeCell ref="S7:AA7"/>
    <mergeCell ref="I6:J7"/>
    <mergeCell ref="Z8:AA8"/>
    <mergeCell ref="C9:F9"/>
    <mergeCell ref="N9:O9"/>
    <mergeCell ref="P9:Q9"/>
    <mergeCell ref="S9:U9"/>
    <mergeCell ref="V9:W9"/>
    <mergeCell ref="X9:Y9"/>
    <mergeCell ref="Z9:AA9"/>
    <mergeCell ref="C8:F8"/>
    <mergeCell ref="N8:O8"/>
    <mergeCell ref="P8:Q8"/>
    <mergeCell ref="S8:U8"/>
    <mergeCell ref="V8:W8"/>
    <mergeCell ref="X8:Y8"/>
  </mergeCells>
  <conditionalFormatting sqref="X15:Z24">
    <cfRule type="cellIs" dxfId="4" priority="1" operator="equal">
      <formula>0</formula>
    </cfRule>
  </conditionalFormatting>
  <printOptions horizontalCentered="1"/>
  <pageMargins left="0" right="0" top="0" bottom="0" header="0" footer="0"/>
  <pageSetup scale="64" orientation="landscape" horizontalDpi="360" verticalDpi="36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6"/>
  <sheetViews>
    <sheetView showGridLines="0" zoomScale="80" zoomScaleNormal="80" workbookViewId="0">
      <selection activeCell="P28" sqref="P28"/>
    </sheetView>
  </sheetViews>
  <sheetFormatPr baseColWidth="10" defaultRowHeight="15"/>
  <cols>
    <col min="1" max="1" width="1.42578125" style="28" customWidth="1"/>
    <col min="2" max="4" width="5.28515625" style="28" customWidth="1"/>
    <col min="5" max="5" width="6.5703125" style="28" customWidth="1"/>
    <col min="6" max="6" width="13.140625" style="28" customWidth="1"/>
    <col min="7" max="7" width="21.42578125" style="28" customWidth="1"/>
    <col min="8" max="8" width="9.140625" style="28" customWidth="1"/>
    <col min="9" max="9" width="12" style="28" customWidth="1"/>
    <col min="10" max="10" width="11.140625" style="28" customWidth="1"/>
    <col min="11" max="11" width="1" customWidth="1"/>
    <col min="12" max="12" width="12.140625" customWidth="1"/>
    <col min="14" max="14" width="3.140625" customWidth="1"/>
    <col min="16" max="16" width="27.140625" customWidth="1"/>
    <col min="17" max="17" width="26.7109375" customWidth="1"/>
    <col min="18" max="18" width="16" customWidth="1"/>
    <col min="19" max="19" width="1.140625" customWidth="1"/>
    <col min="20" max="20" width="18.5703125" customWidth="1"/>
    <col min="21" max="21" width="18.7109375" customWidth="1"/>
  </cols>
  <sheetData>
    <row r="1" spans="1:21" ht="15" customHeight="1" thickBot="1">
      <c r="A1" s="29"/>
      <c r="B1" s="29"/>
      <c r="C1" s="29"/>
      <c r="D1" s="29"/>
      <c r="E1" s="29"/>
      <c r="F1" s="29"/>
      <c r="G1" s="29"/>
      <c r="H1" s="29"/>
      <c r="I1" s="29"/>
      <c r="J1" s="29"/>
    </row>
    <row r="2" spans="1:21" ht="29.25" customHeight="1" thickBot="1">
      <c r="A2" s="29"/>
      <c r="B2" s="443" t="s">
        <v>185</v>
      </c>
      <c r="C2" s="444"/>
      <c r="D2" s="444"/>
      <c r="E2" s="444"/>
      <c r="F2" s="444"/>
      <c r="G2" s="444"/>
      <c r="H2" s="444"/>
      <c r="I2" s="444"/>
      <c r="J2" s="445"/>
      <c r="P2" s="655" t="s">
        <v>184</v>
      </c>
      <c r="Q2" s="656"/>
      <c r="R2" s="657"/>
      <c r="S2" s="214"/>
      <c r="T2" s="214"/>
      <c r="U2" s="214"/>
    </row>
    <row r="3" spans="1:21" ht="19.5" customHeight="1">
      <c r="A3" s="29"/>
      <c r="B3" s="363" t="s">
        <v>113</v>
      </c>
      <c r="C3" s="373"/>
      <c r="D3" s="373"/>
      <c r="E3" s="364"/>
      <c r="F3" s="653" t="s">
        <v>291</v>
      </c>
      <c r="G3" s="639" t="s">
        <v>176</v>
      </c>
      <c r="H3" s="363" t="s">
        <v>172</v>
      </c>
      <c r="I3" s="364"/>
      <c r="J3" s="637" t="s">
        <v>175</v>
      </c>
      <c r="L3" s="482" t="s">
        <v>154</v>
      </c>
      <c r="M3" s="482" t="s">
        <v>155</v>
      </c>
      <c r="P3" s="363" t="s">
        <v>113</v>
      </c>
      <c r="Q3" s="639" t="s">
        <v>176</v>
      </c>
      <c r="R3" s="363" t="s">
        <v>172</v>
      </c>
      <c r="T3" s="482" t="s">
        <v>189</v>
      </c>
      <c r="U3" s="482" t="s">
        <v>190</v>
      </c>
    </row>
    <row r="4" spans="1:21" ht="16.5" customHeight="1" thickBot="1">
      <c r="A4" s="29"/>
      <c r="B4" s="647"/>
      <c r="C4" s="648"/>
      <c r="D4" s="648"/>
      <c r="E4" s="649"/>
      <c r="F4" s="654"/>
      <c r="G4" s="640"/>
      <c r="H4" s="208" t="s">
        <v>173</v>
      </c>
      <c r="I4" s="209" t="s">
        <v>174</v>
      </c>
      <c r="J4" s="638"/>
      <c r="L4" s="482"/>
      <c r="M4" s="482"/>
      <c r="P4" s="647"/>
      <c r="Q4" s="640"/>
      <c r="R4" s="647"/>
      <c r="T4" s="482"/>
      <c r="U4" s="482"/>
    </row>
    <row r="5" spans="1:21">
      <c r="A5" s="29"/>
      <c r="B5" s="650" t="s">
        <v>97</v>
      </c>
      <c r="C5" s="651"/>
      <c r="D5" s="651"/>
      <c r="E5" s="651"/>
      <c r="F5" s="289">
        <v>690</v>
      </c>
      <c r="G5" s="641" t="s">
        <v>177</v>
      </c>
      <c r="H5" s="210">
        <v>840167</v>
      </c>
      <c r="I5" s="210">
        <v>843373</v>
      </c>
      <c r="J5" s="206">
        <v>18</v>
      </c>
      <c r="L5" s="194">
        <v>40</v>
      </c>
      <c r="M5" s="124">
        <f t="shared" ref="M5:M15" si="0">+J5-L5</f>
        <v>-22</v>
      </c>
      <c r="P5" s="213" t="s">
        <v>188</v>
      </c>
      <c r="Q5" s="658" t="s">
        <v>199</v>
      </c>
      <c r="R5" s="215">
        <v>807241</v>
      </c>
      <c r="T5" s="194">
        <v>2</v>
      </c>
      <c r="U5" s="194">
        <v>4</v>
      </c>
    </row>
    <row r="6" spans="1:21">
      <c r="A6" s="29"/>
      <c r="B6" s="399" t="s">
        <v>98</v>
      </c>
      <c r="C6" s="400"/>
      <c r="D6" s="400"/>
      <c r="E6" s="401"/>
      <c r="F6" s="288">
        <v>138</v>
      </c>
      <c r="G6" s="432"/>
      <c r="H6" s="211"/>
      <c r="I6" s="211">
        <v>808033</v>
      </c>
      <c r="J6" s="169">
        <v>6</v>
      </c>
      <c r="L6" s="125">
        <v>15</v>
      </c>
      <c r="M6" s="124">
        <f t="shared" si="0"/>
        <v>-9</v>
      </c>
      <c r="P6" s="186" t="s">
        <v>192</v>
      </c>
      <c r="Q6" s="643"/>
      <c r="R6" s="207">
        <v>807294</v>
      </c>
      <c r="T6" s="125">
        <v>2</v>
      </c>
      <c r="U6" s="125">
        <v>4</v>
      </c>
    </row>
    <row r="7" spans="1:21" ht="15.75" thickBot="1">
      <c r="A7" s="29"/>
      <c r="B7" s="399" t="s">
        <v>99</v>
      </c>
      <c r="C7" s="400"/>
      <c r="D7" s="400"/>
      <c r="E7" s="401"/>
      <c r="F7" s="288">
        <f>64+24+30</f>
        <v>118</v>
      </c>
      <c r="G7" s="645" t="s">
        <v>178</v>
      </c>
      <c r="H7" s="211">
        <v>828621</v>
      </c>
      <c r="I7" s="211">
        <v>847176</v>
      </c>
      <c r="J7" s="169">
        <v>-6</v>
      </c>
      <c r="L7" s="125">
        <v>20</v>
      </c>
      <c r="M7" s="124">
        <f t="shared" si="0"/>
        <v>-26</v>
      </c>
      <c r="P7" s="186" t="s">
        <v>191</v>
      </c>
      <c r="Q7" s="644"/>
      <c r="R7" s="207">
        <v>807324</v>
      </c>
      <c r="T7" s="125">
        <v>1</v>
      </c>
      <c r="U7" s="125">
        <v>2</v>
      </c>
    </row>
    <row r="8" spans="1:21">
      <c r="A8" s="29"/>
      <c r="B8" s="399" t="s">
        <v>100</v>
      </c>
      <c r="C8" s="400"/>
      <c r="D8" s="400"/>
      <c r="E8" s="401"/>
      <c r="F8" s="288">
        <f>128+288+220+35</f>
        <v>671</v>
      </c>
      <c r="G8" s="432"/>
      <c r="H8" s="211">
        <v>839118</v>
      </c>
      <c r="I8" s="211">
        <v>847176</v>
      </c>
      <c r="J8" s="169">
        <v>2</v>
      </c>
      <c r="L8" s="125">
        <v>30</v>
      </c>
      <c r="M8" s="124">
        <f t="shared" si="0"/>
        <v>-28</v>
      </c>
      <c r="P8" s="213" t="s">
        <v>193</v>
      </c>
      <c r="Q8" s="645" t="s">
        <v>186</v>
      </c>
      <c r="R8" s="211">
        <v>852933</v>
      </c>
      <c r="T8" s="125">
        <v>2</v>
      </c>
      <c r="U8" s="125">
        <v>4</v>
      </c>
    </row>
    <row r="9" spans="1:21">
      <c r="A9" s="29"/>
      <c r="B9" s="399" t="s">
        <v>101</v>
      </c>
      <c r="C9" s="400"/>
      <c r="D9" s="400"/>
      <c r="E9" s="401"/>
      <c r="F9" s="288">
        <v>16</v>
      </c>
      <c r="G9" s="642" t="s">
        <v>179</v>
      </c>
      <c r="H9" s="211">
        <v>830920</v>
      </c>
      <c r="I9" s="211">
        <v>808032</v>
      </c>
      <c r="J9" s="169">
        <v>3</v>
      </c>
      <c r="L9" s="125">
        <v>3</v>
      </c>
      <c r="M9" s="124">
        <f t="shared" si="0"/>
        <v>0</v>
      </c>
      <c r="P9" s="186" t="s">
        <v>194</v>
      </c>
      <c r="Q9" s="652"/>
      <c r="R9" s="211">
        <v>807309</v>
      </c>
      <c r="T9" s="125">
        <v>2</v>
      </c>
      <c r="U9" s="125">
        <v>4</v>
      </c>
    </row>
    <row r="10" spans="1:21" ht="17.25" customHeight="1" thickBot="1">
      <c r="A10" s="29"/>
      <c r="B10" s="399" t="s">
        <v>102</v>
      </c>
      <c r="C10" s="400"/>
      <c r="D10" s="400"/>
      <c r="E10" s="401"/>
      <c r="F10" s="288">
        <v>68</v>
      </c>
      <c r="G10" s="643"/>
      <c r="H10" s="211"/>
      <c r="I10" s="211">
        <v>808032</v>
      </c>
      <c r="J10" s="169">
        <v>2</v>
      </c>
      <c r="L10" s="125">
        <v>2</v>
      </c>
      <c r="M10" s="124">
        <f t="shared" si="0"/>
        <v>0</v>
      </c>
      <c r="P10" s="186" t="s">
        <v>195</v>
      </c>
      <c r="Q10" s="432"/>
      <c r="R10" s="211">
        <v>828289</v>
      </c>
      <c r="T10" s="125">
        <v>1</v>
      </c>
      <c r="U10" s="125">
        <v>2</v>
      </c>
    </row>
    <row r="11" spans="1:21">
      <c r="A11" s="29"/>
      <c r="B11" s="399" t="s">
        <v>103</v>
      </c>
      <c r="C11" s="400"/>
      <c r="D11" s="400"/>
      <c r="E11" s="401"/>
      <c r="F11" s="288">
        <v>24</v>
      </c>
      <c r="G11" s="644"/>
      <c r="H11" s="211">
        <v>844777</v>
      </c>
      <c r="I11" s="211">
        <v>847175</v>
      </c>
      <c r="J11" s="169">
        <v>1</v>
      </c>
      <c r="L11" s="125">
        <v>1</v>
      </c>
      <c r="M11" s="124">
        <f t="shared" si="0"/>
        <v>0</v>
      </c>
      <c r="P11" s="213" t="s">
        <v>196</v>
      </c>
      <c r="Q11" s="642" t="s">
        <v>187</v>
      </c>
      <c r="R11" s="211">
        <v>807246</v>
      </c>
      <c r="T11" s="125">
        <v>1</v>
      </c>
      <c r="U11" s="125">
        <v>2</v>
      </c>
    </row>
    <row r="12" spans="1:21">
      <c r="A12" s="29"/>
      <c r="B12" s="399" t="s">
        <v>104</v>
      </c>
      <c r="C12" s="400"/>
      <c r="D12" s="400"/>
      <c r="E12" s="401"/>
      <c r="F12" s="288">
        <v>32</v>
      </c>
      <c r="G12" s="187" t="s">
        <v>180</v>
      </c>
      <c r="H12" s="211"/>
      <c r="I12" s="211">
        <v>852544</v>
      </c>
      <c r="J12" s="169">
        <v>1</v>
      </c>
      <c r="L12" s="125">
        <v>2</v>
      </c>
      <c r="M12" s="124">
        <f t="shared" si="0"/>
        <v>-1</v>
      </c>
      <c r="P12" s="186" t="s">
        <v>197</v>
      </c>
      <c r="Q12" s="643"/>
      <c r="R12" s="211">
        <v>807295</v>
      </c>
      <c r="T12" s="125">
        <v>1</v>
      </c>
      <c r="U12" s="125">
        <v>2</v>
      </c>
    </row>
    <row r="13" spans="1:21">
      <c r="A13" s="29"/>
      <c r="B13" s="399" t="s">
        <v>182</v>
      </c>
      <c r="C13" s="400"/>
      <c r="D13" s="400"/>
      <c r="E13" s="401"/>
      <c r="F13" s="288">
        <v>40</v>
      </c>
      <c r="G13" s="187" t="s">
        <v>183</v>
      </c>
      <c r="H13" s="211"/>
      <c r="I13" s="211"/>
      <c r="J13" s="169">
        <v>2</v>
      </c>
      <c r="L13" s="125">
        <v>2</v>
      </c>
      <c r="M13" s="124">
        <f t="shared" si="0"/>
        <v>0</v>
      </c>
      <c r="P13" s="186" t="s">
        <v>198</v>
      </c>
      <c r="Q13" s="644"/>
      <c r="R13" s="211"/>
      <c r="T13" s="125">
        <v>1</v>
      </c>
      <c r="U13" s="125">
        <v>1</v>
      </c>
    </row>
    <row r="14" spans="1:21">
      <c r="A14" s="29"/>
      <c r="B14" s="399" t="s">
        <v>106</v>
      </c>
      <c r="C14" s="400"/>
      <c r="D14" s="400"/>
      <c r="E14" s="401"/>
      <c r="F14" s="288">
        <v>22</v>
      </c>
      <c r="G14" s="645" t="s">
        <v>181</v>
      </c>
      <c r="H14" s="211"/>
      <c r="I14" s="211">
        <v>825007</v>
      </c>
      <c r="J14" s="169">
        <v>1</v>
      </c>
      <c r="L14" s="125">
        <v>1</v>
      </c>
      <c r="M14" s="124">
        <f t="shared" si="0"/>
        <v>0</v>
      </c>
    </row>
    <row r="15" spans="1:21" ht="16.5" customHeight="1" thickBot="1">
      <c r="A15" s="29"/>
      <c r="B15" s="461" t="s">
        <v>105</v>
      </c>
      <c r="C15" s="462"/>
      <c r="D15" s="462"/>
      <c r="E15" s="463"/>
      <c r="F15" s="290">
        <v>22</v>
      </c>
      <c r="G15" s="646"/>
      <c r="H15" s="212"/>
      <c r="I15" s="212">
        <v>808061</v>
      </c>
      <c r="J15" s="172">
        <v>2</v>
      </c>
      <c r="L15" s="125">
        <v>2</v>
      </c>
      <c r="M15" s="124">
        <f t="shared" si="0"/>
        <v>0</v>
      </c>
    </row>
    <row r="16" spans="1:21">
      <c r="A16" s="29"/>
      <c r="B16" s="29"/>
      <c r="C16" s="29"/>
      <c r="D16" s="29"/>
      <c r="E16" s="29"/>
      <c r="F16" s="29"/>
      <c r="G16" s="29"/>
      <c r="H16" s="29"/>
      <c r="I16" s="29"/>
      <c r="J16" s="29"/>
    </row>
  </sheetData>
  <mergeCells count="32">
    <mergeCell ref="R3:R4"/>
    <mergeCell ref="P2:R2"/>
    <mergeCell ref="U3:U4"/>
    <mergeCell ref="T3:T4"/>
    <mergeCell ref="Q5:Q7"/>
    <mergeCell ref="Q11:Q13"/>
    <mergeCell ref="H3:I3"/>
    <mergeCell ref="B3:E4"/>
    <mergeCell ref="P3:P4"/>
    <mergeCell ref="Q3:Q4"/>
    <mergeCell ref="B10:E10"/>
    <mergeCell ref="B11:E11"/>
    <mergeCell ref="B8:E8"/>
    <mergeCell ref="B9:E9"/>
    <mergeCell ref="B6:E6"/>
    <mergeCell ref="B7:E7"/>
    <mergeCell ref="B5:E5"/>
    <mergeCell ref="L3:L4"/>
    <mergeCell ref="M3:M4"/>
    <mergeCell ref="Q8:Q10"/>
    <mergeCell ref="F3:F4"/>
    <mergeCell ref="B15:E15"/>
    <mergeCell ref="G14:G15"/>
    <mergeCell ref="B13:E13"/>
    <mergeCell ref="B12:E12"/>
    <mergeCell ref="B14:E14"/>
    <mergeCell ref="B2:J2"/>
    <mergeCell ref="J3:J4"/>
    <mergeCell ref="G3:G4"/>
    <mergeCell ref="G5:G6"/>
    <mergeCell ref="G9:G11"/>
    <mergeCell ref="G7:G8"/>
  </mergeCells>
  <conditionalFormatting sqref="M5:M12 M14:M15">
    <cfRule type="cellIs" dxfId="3" priority="17" operator="lessThan">
      <formula>0</formula>
    </cfRule>
  </conditionalFormatting>
  <conditionalFormatting sqref="M13">
    <cfRule type="cellIs" dxfId="2" priority="8" operator="lessThan">
      <formula>0</formula>
    </cfRule>
  </conditionalFormatting>
  <conditionalFormatting sqref="R6">
    <cfRule type="duplicateValues" dxfId="1" priority="4" stopIfTrue="1"/>
  </conditionalFormatting>
  <conditionalFormatting sqref="R7">
    <cfRule type="duplicateValues" dxfId="0" priority="3" stopIfTrue="1"/>
  </conditionalFormatting>
  <printOptions horizontalCentered="1" verticalCentered="1"/>
  <pageMargins left="0" right="0" top="0" bottom="0" header="0.31496062992125984" footer="0.31496062992125984"/>
  <pageSetup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ATENCION DE EQUIPOS</vt:lpstr>
      <vt:lpstr>ENTREGA DE TURNO DIA </vt:lpstr>
      <vt:lpstr>FORMATO ATENCION DE EQUIPOS</vt:lpstr>
      <vt:lpstr>FORMATO ENTREGA T</vt:lpstr>
      <vt:lpstr>FORMATO ENTREGA T 2</vt:lpstr>
      <vt:lpstr>PEDIDO DE RINES </vt:lpstr>
      <vt:lpstr>'ATENCION DE EQUIPOS'!Área_de_impresión</vt:lpstr>
      <vt:lpstr>'ENTREGA DE TURNO DIA '!Área_de_impresión</vt:lpstr>
      <vt:lpstr>'FORMATO ATENCION DE EQUIPOS'!Área_de_impresión</vt:lpstr>
      <vt:lpstr>'FORMATO ENTREGA T'!Área_de_impresión</vt:lpstr>
      <vt:lpstr>'FORMATO ENTREGA T 2'!Área_de_impresión</vt:lpstr>
      <vt:lpstr>'PEDIDO DE RINES 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DRUMOND3</dc:creator>
  <cp:lastModifiedBy>Cabrera, Jisly</cp:lastModifiedBy>
  <cp:lastPrinted>2020-04-30T17:07:47Z</cp:lastPrinted>
  <dcterms:created xsi:type="dcterms:W3CDTF">2015-12-24T15:20:34Z</dcterms:created>
  <dcterms:modified xsi:type="dcterms:W3CDTF">2021-04-22T13:42:59Z</dcterms:modified>
</cp:coreProperties>
</file>